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31" yWindow="75" windowWidth="17400" windowHeight="11895" tabRatio="596" activeTab="0"/>
  </bookViews>
  <sheets>
    <sheet name="AH Industries" sheetId="1" r:id="rId1"/>
    <sheet name="Anticimex" sheetId="2" r:id="rId2"/>
    <sheet name="Arcus" sheetId="3" r:id="rId3"/>
    <sheet name="Bisnode" sheetId="4" r:id="rId4"/>
    <sheet name="Camfil" sheetId="5" r:id="rId5"/>
    <sheet name="Contex" sheetId="6" r:id="rId6"/>
    <sheet name="DIAB" sheetId="7" r:id="rId7"/>
    <sheet name="EuroMaint" sheetId="8" r:id="rId8"/>
    <sheet name="GS Hydro" sheetId="9" r:id="rId9"/>
    <sheet name="HAFA" sheetId="10" r:id="rId10"/>
    <sheet name="Haglöfs" sheetId="11" r:id="rId11"/>
    <sheet name="HL-Display" sheetId="12" r:id="rId12"/>
    <sheet name="Inwido" sheetId="13" r:id="rId13"/>
    <sheet name="Jötul" sheetId="14" r:id="rId14"/>
    <sheet name="Lindab" sheetId="15" r:id="rId15"/>
    <sheet name="MCC" sheetId="16" r:id="rId16"/>
    <sheet name="Medisize" sheetId="17" r:id="rId17"/>
    <sheet name="SB Seating" sheetId="18" r:id="rId18"/>
    <sheet name="Superfos" sheetId="19" r:id="rId19"/>
    <sheet name="Övriga innehav " sheetId="20" r:id="rId20"/>
  </sheets>
  <definedNames>
    <definedName name="_xlnm.Print_Area" localSheetId="0">'AH Industries'!$A$1:$J$87</definedName>
    <definedName name="_xlnm.Print_Area" localSheetId="1">'Anticimex'!$A$1:$J$88</definedName>
    <definedName name="_xlnm.Print_Area" localSheetId="2">'Arcus'!$A$1:$L$91</definedName>
    <definedName name="_xlnm.Print_Area" localSheetId="3">'Bisnode'!$A$1:$K$93</definedName>
    <definedName name="_xlnm.Print_Area" localSheetId="4">'Camfil'!$A$1:$J$87</definedName>
    <definedName name="_xlnm.Print_Area" localSheetId="5">'Contex'!$A$1:$J$87</definedName>
    <definedName name="_xlnm.Print_Area" localSheetId="6">'DIAB'!$A$1:$K$87</definedName>
    <definedName name="_xlnm.Print_Area" localSheetId="7">'EuroMaint'!$A$1:$K$89</definedName>
    <definedName name="_xlnm.Print_Area" localSheetId="8">'GS Hydro'!$A$1:$K$87</definedName>
    <definedName name="_xlnm.Print_Area" localSheetId="9">'HAFA'!$A$1:$J$84</definedName>
    <definedName name="_xlnm.Print_Area" localSheetId="10">'Haglöfs'!$A$1:$K$87</definedName>
    <definedName name="_xlnm.Print_Area" localSheetId="11">'HL-Display'!$A$1:$J$87</definedName>
    <definedName name="_xlnm.Print_Area" localSheetId="12">'Inwido'!$A$1:$J$88</definedName>
    <definedName name="_xlnm.Print_Area" localSheetId="13">'Jötul'!$A$1:$J$88</definedName>
    <definedName name="_xlnm.Print_Area" localSheetId="14">'Lindab'!$A$1:$J$85</definedName>
    <definedName name="_xlnm.Print_Area" localSheetId="15">'MCC'!$A$1:$J$87</definedName>
    <definedName name="_xlnm.Print_Area" localSheetId="16">'Medisize'!$A$1:$K$87</definedName>
    <definedName name="_xlnm.Print_Area" localSheetId="17">'SB Seating'!$A$1:$J$88</definedName>
    <definedName name="_xlnm.Print_Area" localSheetId="18">'Superfos'!$A$1:$K$87</definedName>
    <definedName name="_xlnm.Print_Area" localSheetId="19">'Övriga innehav '!$A$1:$K$20</definedName>
  </definedNames>
  <calcPr calcMode="manual" fullCalcOnLoad="1"/>
</workbook>
</file>

<file path=xl/sharedStrings.xml><?xml version="1.0" encoding="utf-8"?>
<sst xmlns="http://schemas.openxmlformats.org/spreadsheetml/2006/main" count="1837" uniqueCount="162">
  <si>
    <t>EBITDA</t>
  </si>
  <si>
    <t>EBITA</t>
  </si>
  <si>
    <t>EBIT</t>
  </si>
  <si>
    <t xml:space="preserve">EBT </t>
  </si>
  <si>
    <t>Goodwill</t>
  </si>
  <si>
    <t>Camfil</t>
  </si>
  <si>
    <t>Hafa Bathroom Group</t>
  </si>
  <si>
    <t>HL Display</t>
  </si>
  <si>
    <t>Lindab</t>
  </si>
  <si>
    <t>Superfos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</si>
  <si>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</si>
  <si>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</si>
  <si>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</si>
  <si>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</si>
  <si>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</si>
  <si>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</si>
  <si>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</si>
  <si>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</si>
  <si>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</si>
  <si>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</si>
  <si>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</si>
  <si>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</si>
  <si>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</si>
  <si>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</si>
  <si>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</si>
  <si>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</si>
  <si>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Resultat hänförligt till minoritet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</si>
  <si>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</si>
  <si>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</si>
  <si>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</si>
  <si>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</si>
  <si>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</si>
  <si>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</si>
  <si>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</si>
  <si>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</si>
  <si>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</si>
  <si>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</si>
  <si>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</si>
  <si>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</si>
  <si>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</si>
  <si>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Eget kapital hänförligt till minoritet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</si>
  <si>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</si>
  <si>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</si>
  <si>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</si>
  <si>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</si>
  <si>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</si>
  <si>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</si>
  <si>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</si>
  <si>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</si>
  <si>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</si>
  <si>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</si>
  <si>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</si>
  <si>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</si>
  <si>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</si>
  <si>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</si>
  <si>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</si>
  <si>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</si>
  <si>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</si>
  <si>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</si>
  <si>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</si>
  <si>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</si>
  <si>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</si>
  <si>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</si>
  <si>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</si>
  <si>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</si>
  <si>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</si>
  <si>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</si>
  <si>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</si>
  <si>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</si>
  <si>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</si>
  <si>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</si>
  <si>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</si>
  <si>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</si>
  <si>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4)</t>
  </si>
  <si>
    <t>2)3)</t>
  </si>
  <si>
    <t>6)</t>
  </si>
  <si>
    <t>5)</t>
  </si>
  <si>
    <t>1) 2)</t>
  </si>
  <si>
    <t>3) Exklusive ränta på aktieägarlån.</t>
  </si>
  <si>
    <t>2) Exklusive ränta på aktieägarlån.</t>
  </si>
  <si>
    <t>MDKK</t>
  </si>
  <si>
    <t>MNOK</t>
  </si>
  <si>
    <t>MUSD</t>
  </si>
  <si>
    <t>MEUR</t>
  </si>
  <si>
    <t>Arcus Gruppen</t>
  </si>
  <si>
    <t>AH Industries</t>
  </si>
  <si>
    <t>Anticimex</t>
  </si>
  <si>
    <t>Bisnode</t>
  </si>
  <si>
    <t>DIAB</t>
  </si>
  <si>
    <t>EuroMaint</t>
  </si>
  <si>
    <t>GS-Hydro</t>
  </si>
  <si>
    <t>Haglöfs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</si>
  <si>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</si>
  <si>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</si>
  <si>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MCC</t>
  </si>
  <si>
    <t>Medisize</t>
  </si>
  <si>
    <t>Av- och nedskrivningar</t>
  </si>
  <si>
    <t>Anläggningstillgångar</t>
  </si>
  <si>
    <t>Omsättningstillgångar</t>
  </si>
  <si>
    <t>BTJ Group</t>
  </si>
  <si>
    <t>2) Proforma justerat för avyttrad verksamhet under 2006.</t>
  </si>
  <si>
    <t>Contex Group</t>
  </si>
  <si>
    <t>Finansiella skulder, övriga</t>
  </si>
  <si>
    <t>Avyttringar av anläggningstillgångar</t>
  </si>
  <si>
    <t>1) GS-Hydro refinansierades i september 2008. Resultatet för 2008 och 2007 är proformaberäknade med hänsyn till ny finansiering och koncernstruktur.</t>
  </si>
  <si>
    <t xml:space="preserve"> -</t>
  </si>
  <si>
    <t>8)</t>
  </si>
  <si>
    <t>SB Seating</t>
  </si>
  <si>
    <t>1) Resultatet 2007 är proformaberäknat med hänsyn till ny koncernstruktur och finansiering.</t>
  </si>
  <si>
    <t>1) Resultatet 2007 har belastats med jämförelsestörande poster om 8 Mkr.</t>
  </si>
  <si>
    <t>2) Resultatet 2006 är proformaberäknat med hänsyn till ny kapitalstruktur och finansiering.</t>
  </si>
  <si>
    <t>RAPPORT ÖVER KASSAFLÖDEN</t>
  </si>
  <si>
    <t>RAPPORT ÖVER FINANSIELL STÄLLNING</t>
  </si>
  <si>
    <t>Q1</t>
  </si>
  <si>
    <t>Resultat från avvecklade verksamheter</t>
  </si>
  <si>
    <t>1) Ratos refinansierade innehavet i Camfil 2008. Ratos har en räntebärande nettoskuld per 2010-03-31 om 491 Mkr, vilken ej ingår i</t>
  </si>
  <si>
    <t>Innehav utan bestämmande inflytande</t>
  </si>
  <si>
    <t>Resultat hänförligt till innehav utan bestämmande inflytande</t>
  </si>
  <si>
    <t>4) I eget kapital per 2010-03-31 ingår aktieägarlån på 282 Mkr.</t>
  </si>
  <si>
    <t xml:space="preserve">1) Resultatet för helår 2009 är nedjusterat med 95 MNOK avseende ny pensionsordning. </t>
  </si>
  <si>
    <t>7) Exklusive ränta på aktieägarlån.</t>
  </si>
  <si>
    <t>8) I eget kapital ingår per 2010-03-31 aktieägarlån på 1 160 Mkr.</t>
  </si>
  <si>
    <t>7)</t>
  </si>
  <si>
    <t>1) Omfattande besparingsprogram har genomförts under 2009 vilka belastat resultatet med 6,5 MUSD.</t>
  </si>
  <si>
    <t>2) För 2007 ingår jämförelsestörande poster för kostnader i samband med förvärv med 3,9 MUSD.</t>
  </si>
  <si>
    <t>1) I rörelsens kostnader 2007 ingår 44 Mkr i omstruktureringskostnader.</t>
  </si>
  <si>
    <t>2) Resultatet 2006 och 2007 är proformaberäknat med hänsyn till Ratos förvärv.</t>
  </si>
  <si>
    <t>1) I resultatet 2008 ingår ACME fr o m 1 september.</t>
  </si>
  <si>
    <t>1) Resultatet 2008 har belastats med omstruktureringskostnader om 4,2 MEUR.</t>
  </si>
  <si>
    <t>2) Resultatet 2007 och 2008 är proformaberäknat med hänsyn till förvärv av Medisize Medical.</t>
  </si>
  <si>
    <t>1) I rörelsens kostnader ingår jämförelsestörande poster för helår 2009 med -58 MNOK (0).</t>
  </si>
  <si>
    <t>4) I eget kapital per 2010-03-31 ingår aktieägarlån på 669 MNOK.</t>
  </si>
  <si>
    <t>1) Resultatet för 2009 är proformaberäknat med hänsyn till avvecklad verksamhet i USA och jämförelsestörande poster.</t>
  </si>
  <si>
    <t>2) Resultatet 2006 är proformaberäknat exklusive Aerosol IGS.</t>
  </si>
  <si>
    <t>1) Inklusive jämförelsestörande omstruktureringskostnader för helår 2009, -19 Mkr (-16).</t>
  </si>
  <si>
    <t>1) Resultatet 2006 och 2007 är proformaberäknat med hänsyn till Ratos förvärv.</t>
  </si>
  <si>
    <t>1) Resultatet 2006 är proformaberäknat med hänsyn till Ratos förvärv.</t>
  </si>
  <si>
    <t>3) I eget kapital ingår per 2010-03-31 aktieägarlån på 321 Mkr.</t>
  </si>
  <si>
    <t>3) Orealiserade valutakursvinster ingår med 75 Mkr 2009.</t>
  </si>
  <si>
    <t>4) Nedskrivningar ingår med 46 Mkr samt orealiserade valutakursförluster med -131 Mkr 2008.</t>
  </si>
  <si>
    <t>5) Resultatet 2007 är proformaberäknat med hänsyn till ny finansiering.</t>
  </si>
  <si>
    <t>2) Resultatet för 2009 och 2008 är proformaberäknat med hänsyn till avvecklad verksamhet i UK/Irland 2009.</t>
  </si>
  <si>
    <t>6) Resultatet 2006 är proformaberäknat inklusive den tyska verksamheten.</t>
  </si>
  <si>
    <t>2)4)</t>
  </si>
  <si>
    <t>3) Resultatet 2006 och 2007 är proformaberäknat med hänsyn till Ratos förvärv.</t>
  </si>
  <si>
    <t>2) I rörelsens kostnader för 2009 ingår jämförelsestörande poster med -41 Mkr (-107).</t>
  </si>
  <si>
    <t>4) I eget kapital per 2010-03-31 ingår aktieägarlån på 307 MNOK.</t>
  </si>
  <si>
    <t>1) I resultatet kvartal 1 2010 ingår en positiv engångspost om 15 Mkr till följd av ändrade pensionsregler.</t>
  </si>
  <si>
    <t xml:space="preserve">2) </t>
  </si>
  <si>
    <t>3) Resultatet 2006 är proformaberäknat med hänsyn till Ratos förvärv.</t>
  </si>
  <si>
    <t xml:space="preserve">    Camfils resultaträkning och rapport över finansiell ställning. </t>
  </si>
  <si>
    <t>2) Resultatet 2006 är proformaberäknat med hänsyn till Ratos förvärv och Jøtuls förvärv av Krog Iversen under 2006.</t>
  </si>
  <si>
    <t>1) I resultatet kvartal 1 2010 ingår engångsposter om 21 Mkr.</t>
  </si>
  <si>
    <t>1)2)</t>
  </si>
  <si>
    <t>2) I finansiella kostnader för helåret ingår en engångskostnad om 8 MNOK.</t>
  </si>
  <si>
    <t>3) I resultatet 2008 ingår en positiv engångseffekt om 52 MNOK vid ändrad pensionsordning.</t>
  </si>
  <si>
    <t>4) Resultatet 2007 är proformaberäknat med hänsyn till fastighetsförsäljning.</t>
  </si>
  <si>
    <t>5) Resultatet 2006 är proformaberäknat med hänsyn till avvecklad verksamhet under 2006.</t>
  </si>
  <si>
    <t>1) Orealiserade valutakursvinster ingår för kvartal 1 2010 med 49 Mkr (-14 Mkr).</t>
  </si>
  <si>
    <t>1) I resultatet kvartal 1 2010 ingår reavinst om 75 Mkr i samband med försäljning och återhyra av fastighet.</t>
  </si>
  <si>
    <t>9)</t>
  </si>
  <si>
    <t>9) Kassaflöde hänförligt till avvecklad verksamhet uppgår för kvartal 1 2009 till -6 Mkr och helår 2009 till 97 Mkr.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</si>
</sst>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0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right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164" fontId="2" fillId="37" borderId="0" xfId="0" applyNumberFormat="1" applyFont="1" applyFill="1" applyBorder="1" applyAlignment="1">
      <alignment horizontal="right" vertical="center"/>
    </xf>
    <xf numFmtId="3" fontId="7" fillId="37" borderId="0" xfId="0" applyNumberFormat="1" applyFont="1" applyFill="1" applyBorder="1" applyAlignment="1">
      <alignment horizontal="right" vertical="center" wrapText="1"/>
    </xf>
    <xf numFmtId="1" fontId="2" fillId="37" borderId="0" xfId="0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5" fontId="2" fillId="37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wrapText="1"/>
    </xf>
    <xf numFmtId="3" fontId="7" fillId="5" borderId="10" xfId="0" applyNumberFormat="1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right" wrapText="1"/>
    </xf>
    <xf numFmtId="3" fontId="7" fillId="5" borderId="11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7" fillId="37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vertical="center" wrapText="1"/>
    </xf>
    <xf numFmtId="165" fontId="2" fillId="37" borderId="1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wrapText="1"/>
    </xf>
    <xf numFmtId="3" fontId="2" fillId="37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wrapText="1"/>
    </xf>
    <xf numFmtId="165" fontId="7" fillId="37" borderId="11" xfId="0" applyNumberFormat="1" applyFont="1" applyFill="1" applyBorder="1" applyAlignment="1">
      <alignment horizontal="right" vertical="center" wrapText="1"/>
    </xf>
    <xf numFmtId="164" fontId="2" fillId="38" borderId="0" xfId="0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2" fillId="38" borderId="0" xfId="0" applyNumberFormat="1" applyFont="1" applyFill="1" applyBorder="1" applyAlignment="1">
      <alignment/>
    </xf>
    <xf numFmtId="3" fontId="7" fillId="38" borderId="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wrapText="1"/>
    </xf>
    <xf numFmtId="3" fontId="7" fillId="39" borderId="0" xfId="0" applyNumberFormat="1" applyFont="1" applyFill="1" applyBorder="1" applyAlignment="1">
      <alignment horizontal="right" vertical="center" wrapText="1"/>
    </xf>
    <xf numFmtId="3" fontId="7" fillId="39" borderId="10" xfId="0" applyNumberFormat="1" applyFont="1" applyFill="1" applyBorder="1" applyAlignment="1">
      <alignment horizontal="right" vertical="center" wrapText="1"/>
    </xf>
    <xf numFmtId="3" fontId="7" fillId="37" borderId="0" xfId="0" applyNumberFormat="1" applyFont="1" applyFill="1" applyBorder="1" applyAlignment="1">
      <alignment horizontal="right" wrapText="1"/>
    </xf>
    <xf numFmtId="3" fontId="7" fillId="37" borderId="11" xfId="0" applyNumberFormat="1" applyFont="1" applyFill="1" applyBorder="1" applyAlignment="1">
      <alignment horizontal="right" vertical="center" wrapText="1"/>
    </xf>
    <xf numFmtId="1" fontId="2" fillId="39" borderId="0" xfId="0" applyNumberFormat="1" applyFont="1" applyFill="1" applyBorder="1" applyAlignment="1">
      <alignment horizontal="right" vertical="center"/>
    </xf>
    <xf numFmtId="3" fontId="2" fillId="39" borderId="0" xfId="0" applyNumberFormat="1" applyFont="1" applyFill="1" applyBorder="1" applyAlignment="1">
      <alignment horizontal="right" vertical="center"/>
    </xf>
    <xf numFmtId="165" fontId="2" fillId="39" borderId="0" xfId="0" applyNumberFormat="1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99"/>
  <sheetViews>
    <sheetView showGridLines="0" tabSelected="1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47" customWidth="1"/>
    <col min="2" max="2" width="16.00390625" style="47" customWidth="1"/>
    <col min="3" max="3" width="8.28125" style="47" customWidth="1"/>
    <col min="4" max="4" width="4.8515625" style="47" customWidth="1"/>
    <col min="5" max="10" width="9.7109375" style="47" customWidth="1"/>
    <col min="11" max="16384" width="9.140625" style="47" customWidth="1"/>
  </cols>
  <sheetData>
    <row r="1" spans="1:10" ht="18" customHeight="1">
      <c r="A1" s="166" t="s">
        <v>85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4" t="s">
        <v>80</v>
      </c>
      <c r="B2" s="14"/>
      <c r="C2" s="14"/>
      <c r="D2" s="14"/>
      <c r="E2" s="49"/>
      <c r="F2" s="49"/>
      <c r="G2" s="49"/>
      <c r="H2" s="16"/>
      <c r="I2" s="16"/>
      <c r="J2" s="17"/>
    </row>
    <row r="3" spans="1:10" ht="12.75" customHeight="1">
      <c r="A3" s="62"/>
      <c r="B3" s="62"/>
      <c r="C3" s="63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</row>
    <row r="4" spans="1:10" ht="12.75" customHeight="1">
      <c r="A4" s="66"/>
      <c r="B4" s="66"/>
      <c r="C4" s="63"/>
      <c r="D4" s="64"/>
      <c r="E4" s="65" t="s">
        <v>113</v>
      </c>
      <c r="F4" s="65" t="s">
        <v>113</v>
      </c>
      <c r="G4" s="65"/>
      <c r="H4" s="65"/>
      <c r="I4" s="65"/>
      <c r="J4" s="65"/>
    </row>
    <row r="5" spans="1:10" s="48" customFormat="1" ht="12.75" customHeight="1">
      <c r="A5" s="63" t="s">
        <v>12</v>
      </c>
      <c r="B5" s="66"/>
      <c r="C5" s="63"/>
      <c r="D5" s="67" t="s">
        <v>70</v>
      </c>
      <c r="E5" s="68"/>
      <c r="F5" s="68"/>
      <c r="G5" s="68"/>
      <c r="H5" s="68"/>
      <c r="I5" s="69" t="s">
        <v>10</v>
      </c>
      <c r="J5" s="69" t="s">
        <v>10</v>
      </c>
    </row>
    <row r="6" ht="1.5" customHeight="1"/>
    <row r="7" spans="1:10" ht="15" customHeight="1">
      <c r="A7" s="32" t="s">
        <v>13</v>
      </c>
      <c r="B7" s="8"/>
      <c r="C7" s="8"/>
      <c r="D7" s="8"/>
      <c r="E7" s="118">
        <v>70.44</v>
      </c>
      <c r="F7" s="58">
        <v>123.19600000000001</v>
      </c>
      <c r="G7" s="118">
        <v>366.70000000000005</v>
      </c>
      <c r="H7" s="58">
        <v>582.782</v>
      </c>
      <c r="I7" s="58">
        <v>446</v>
      </c>
      <c r="J7" s="58">
        <v>319</v>
      </c>
    </row>
    <row r="8" spans="1:10" ht="15" customHeight="1">
      <c r="A8" s="32" t="s">
        <v>14</v>
      </c>
      <c r="B8" s="3"/>
      <c r="C8" s="3"/>
      <c r="D8" s="3"/>
      <c r="E8" s="119">
        <v>-66.111</v>
      </c>
      <c r="F8" s="52">
        <v>-102.777</v>
      </c>
      <c r="G8" s="119">
        <v>-335.483</v>
      </c>
      <c r="H8" s="52">
        <v>-478.4710000000001</v>
      </c>
      <c r="I8" s="52">
        <v>-358</v>
      </c>
      <c r="J8" s="52">
        <v>-248</v>
      </c>
    </row>
    <row r="9" spans="1:10" ht="15" customHeight="1">
      <c r="A9" s="32" t="s">
        <v>15</v>
      </c>
      <c r="B9" s="3"/>
      <c r="C9" s="3"/>
      <c r="D9" s="3"/>
      <c r="E9" s="119"/>
      <c r="F9" s="52"/>
      <c r="G9" s="119">
        <v>0.032</v>
      </c>
      <c r="H9" s="52">
        <v>1.326</v>
      </c>
      <c r="I9" s="52"/>
      <c r="J9" s="52"/>
    </row>
    <row r="10" spans="1:10" ht="15" customHeight="1">
      <c r="A10" s="32" t="s">
        <v>16</v>
      </c>
      <c r="B10" s="3"/>
      <c r="C10" s="3"/>
      <c r="D10" s="3"/>
      <c r="E10" s="119"/>
      <c r="F10" s="52"/>
      <c r="G10" s="119"/>
      <c r="H10" s="52"/>
      <c r="I10" s="52"/>
      <c r="J10" s="52"/>
    </row>
    <row r="11" spans="1:10" ht="15" customHeight="1">
      <c r="A11" s="33" t="s">
        <v>17</v>
      </c>
      <c r="B11" s="26"/>
      <c r="C11" s="26"/>
      <c r="D11" s="26"/>
      <c r="E11" s="120"/>
      <c r="F11" s="54"/>
      <c r="G11" s="120"/>
      <c r="H11" s="54"/>
      <c r="I11" s="54">
        <v>4</v>
      </c>
      <c r="J11" s="54"/>
    </row>
    <row r="12" spans="1:10" ht="15" customHeight="1">
      <c r="A12" s="12" t="s">
        <v>0</v>
      </c>
      <c r="B12" s="12"/>
      <c r="C12" s="12"/>
      <c r="D12" s="12"/>
      <c r="E12" s="118">
        <f aca="true" t="shared" si="0" ref="E12:J12">SUM(E7:E11)</f>
        <v>4.3289999999999935</v>
      </c>
      <c r="F12" s="58">
        <f t="shared" si="0"/>
        <v>20.41900000000001</v>
      </c>
      <c r="G12" s="118">
        <f t="shared" si="0"/>
        <v>31.24900000000004</v>
      </c>
      <c r="H12" s="58">
        <f t="shared" si="0"/>
        <v>105.63699999999992</v>
      </c>
      <c r="I12" s="58">
        <f t="shared" si="0"/>
        <v>92</v>
      </c>
      <c r="J12" s="58">
        <f t="shared" si="0"/>
        <v>71</v>
      </c>
    </row>
    <row r="13" spans="1:10" ht="15" customHeight="1">
      <c r="A13" s="33" t="s">
        <v>96</v>
      </c>
      <c r="B13" s="26"/>
      <c r="C13" s="26"/>
      <c r="D13" s="26"/>
      <c r="E13" s="120">
        <v>-6.976000000000001</v>
      </c>
      <c r="F13" s="54">
        <v>-5.904000000000001</v>
      </c>
      <c r="G13" s="120">
        <v>-25.677</v>
      </c>
      <c r="H13" s="54">
        <v>-19.951999999999998</v>
      </c>
      <c r="I13" s="54">
        <v>-13</v>
      </c>
      <c r="J13" s="54">
        <v>-12</v>
      </c>
    </row>
    <row r="14" spans="1:10" ht="15" customHeight="1">
      <c r="A14" s="12" t="s">
        <v>1</v>
      </c>
      <c r="B14" s="12"/>
      <c r="C14" s="12"/>
      <c r="D14" s="12"/>
      <c r="E14" s="118">
        <f aca="true" t="shared" si="1" ref="E14:J14">SUM(E12:E13)</f>
        <v>-2.6470000000000073</v>
      </c>
      <c r="F14" s="58">
        <f t="shared" si="1"/>
        <v>14.515000000000011</v>
      </c>
      <c r="G14" s="118">
        <f t="shared" si="1"/>
        <v>5.572000000000042</v>
      </c>
      <c r="H14" s="58">
        <f t="shared" si="1"/>
        <v>85.68499999999992</v>
      </c>
      <c r="I14" s="58">
        <f t="shared" si="1"/>
        <v>79</v>
      </c>
      <c r="J14" s="58">
        <f t="shared" si="1"/>
        <v>59</v>
      </c>
    </row>
    <row r="15" spans="1:10" ht="15" customHeight="1">
      <c r="A15" s="32" t="s">
        <v>19</v>
      </c>
      <c r="B15" s="4"/>
      <c r="C15" s="4"/>
      <c r="D15" s="4"/>
      <c r="E15" s="119"/>
      <c r="F15" s="52"/>
      <c r="G15" s="119"/>
      <c r="H15" s="52"/>
      <c r="I15" s="52"/>
      <c r="J15" s="52"/>
    </row>
    <row r="16" spans="1:10" ht="15" customHeight="1">
      <c r="A16" s="33" t="s">
        <v>20</v>
      </c>
      <c r="B16" s="26"/>
      <c r="C16" s="26"/>
      <c r="D16" s="26"/>
      <c r="E16" s="120"/>
      <c r="F16" s="54"/>
      <c r="G16" s="120"/>
      <c r="H16" s="54"/>
      <c r="I16" s="54"/>
      <c r="J16" s="54"/>
    </row>
    <row r="17" spans="1:10" ht="15" customHeight="1">
      <c r="A17" s="12" t="s">
        <v>2</v>
      </c>
      <c r="B17" s="12"/>
      <c r="C17" s="12"/>
      <c r="D17" s="12"/>
      <c r="E17" s="118">
        <f aca="true" t="shared" si="2" ref="E17:J17">SUM(E14:E16)</f>
        <v>-2.6470000000000073</v>
      </c>
      <c r="F17" s="58">
        <f t="shared" si="2"/>
        <v>14.515000000000011</v>
      </c>
      <c r="G17" s="118">
        <f t="shared" si="2"/>
        <v>5.572000000000042</v>
      </c>
      <c r="H17" s="58">
        <f t="shared" si="2"/>
        <v>85.68499999999992</v>
      </c>
      <c r="I17" s="58">
        <f t="shared" si="2"/>
        <v>79</v>
      </c>
      <c r="J17" s="58">
        <f t="shared" si="2"/>
        <v>59</v>
      </c>
    </row>
    <row r="18" spans="1:10" ht="15" customHeight="1">
      <c r="A18" s="32" t="s">
        <v>21</v>
      </c>
      <c r="B18" s="3"/>
      <c r="C18" s="3"/>
      <c r="D18" s="3"/>
      <c r="E18" s="119">
        <v>0.529</v>
      </c>
      <c r="F18" s="52">
        <v>0.783</v>
      </c>
      <c r="G18" s="119">
        <v>0.067</v>
      </c>
      <c r="H18" s="52">
        <v>1.744</v>
      </c>
      <c r="I18" s="52">
        <v>1</v>
      </c>
      <c r="J18" s="52">
        <v>1</v>
      </c>
    </row>
    <row r="19" spans="1:10" ht="15" customHeight="1">
      <c r="A19" s="33" t="s">
        <v>22</v>
      </c>
      <c r="B19" s="26"/>
      <c r="C19" s="26"/>
      <c r="D19" s="26"/>
      <c r="E19" s="120">
        <v>-3.4280000000000004</v>
      </c>
      <c r="F19" s="54">
        <v>-4.864999999999999</v>
      </c>
      <c r="G19" s="120">
        <v>-19.282</v>
      </c>
      <c r="H19" s="54">
        <v>-23.213</v>
      </c>
      <c r="I19" s="54">
        <v>-21</v>
      </c>
      <c r="J19" s="54">
        <v>-20</v>
      </c>
    </row>
    <row r="20" spans="1:10" ht="15" customHeight="1">
      <c r="A20" s="12" t="s">
        <v>3</v>
      </c>
      <c r="B20" s="12"/>
      <c r="C20" s="12"/>
      <c r="D20" s="12"/>
      <c r="E20" s="118">
        <f aca="true" t="shared" si="3" ref="E20:J20">SUM(E17:E19)</f>
        <v>-5.546000000000008</v>
      </c>
      <c r="F20" s="58">
        <f t="shared" si="3"/>
        <v>10.43300000000001</v>
      </c>
      <c r="G20" s="118">
        <f t="shared" si="3"/>
        <v>-13.642999999999958</v>
      </c>
      <c r="H20" s="58">
        <f t="shared" si="3"/>
        <v>64.21599999999992</v>
      </c>
      <c r="I20" s="58">
        <f t="shared" si="3"/>
        <v>59</v>
      </c>
      <c r="J20" s="58">
        <f t="shared" si="3"/>
        <v>40</v>
      </c>
    </row>
    <row r="21" spans="1:10" ht="15" customHeight="1">
      <c r="A21" s="32" t="s">
        <v>23</v>
      </c>
      <c r="B21" s="3"/>
      <c r="C21" s="3"/>
      <c r="D21" s="3"/>
      <c r="E21" s="119">
        <v>1.387</v>
      </c>
      <c r="F21" s="52">
        <v>-1.9880000000000004</v>
      </c>
      <c r="G21" s="119">
        <v>0.1419999999999999</v>
      </c>
      <c r="H21" s="52">
        <v>-16.433</v>
      </c>
      <c r="I21" s="52">
        <v>-15</v>
      </c>
      <c r="J21" s="52">
        <v>-10</v>
      </c>
    </row>
    <row r="22" spans="1:10" ht="15" customHeight="1">
      <c r="A22" s="33" t="s">
        <v>114</v>
      </c>
      <c r="B22" s="28"/>
      <c r="C22" s="28"/>
      <c r="D22" s="28"/>
      <c r="E22" s="120"/>
      <c r="F22" s="54"/>
      <c r="G22" s="120"/>
      <c r="H22" s="54"/>
      <c r="I22" s="54"/>
      <c r="J22" s="54"/>
    </row>
    <row r="23" spans="1:10" ht="15" customHeight="1">
      <c r="A23" s="36" t="s">
        <v>24</v>
      </c>
      <c r="B23" s="13"/>
      <c r="C23" s="13"/>
      <c r="D23" s="13"/>
      <c r="E23" s="118">
        <f aca="true" t="shared" si="4" ref="E23:J23">SUM(E20:E22)</f>
        <v>-4.159000000000008</v>
      </c>
      <c r="F23" s="58">
        <f t="shared" si="4"/>
        <v>8.445000000000011</v>
      </c>
      <c r="G23" s="118">
        <f t="shared" si="4"/>
        <v>-13.500999999999959</v>
      </c>
      <c r="H23" s="58">
        <f t="shared" si="4"/>
        <v>47.78299999999992</v>
      </c>
      <c r="I23" s="58">
        <f t="shared" si="4"/>
        <v>44</v>
      </c>
      <c r="J23" s="58">
        <f t="shared" si="4"/>
        <v>30</v>
      </c>
    </row>
    <row r="24" spans="1:10" ht="15" customHeight="1">
      <c r="A24" s="32" t="s">
        <v>25</v>
      </c>
      <c r="B24" s="3"/>
      <c r="C24" s="3"/>
      <c r="D24" s="3"/>
      <c r="E24" s="121">
        <f aca="true" t="shared" si="5" ref="E24:J24">E23-E25</f>
        <v>-4.159000000000008</v>
      </c>
      <c r="F24" s="55">
        <f t="shared" si="5"/>
        <v>8.445000000000011</v>
      </c>
      <c r="G24" s="121">
        <f t="shared" si="5"/>
        <v>-13.500999999999959</v>
      </c>
      <c r="H24" s="55">
        <f t="shared" si="5"/>
        <v>47.78299999999992</v>
      </c>
      <c r="I24" s="55">
        <f t="shared" si="5"/>
        <v>44</v>
      </c>
      <c r="J24" s="55">
        <f t="shared" si="5"/>
        <v>30</v>
      </c>
    </row>
    <row r="25" spans="1:10" ht="15" customHeight="1">
      <c r="A25" s="32" t="s">
        <v>117</v>
      </c>
      <c r="B25" s="3"/>
      <c r="C25" s="3"/>
      <c r="D25" s="3"/>
      <c r="E25" s="119"/>
      <c r="F25" s="52"/>
      <c r="G25" s="119"/>
      <c r="H25" s="52"/>
      <c r="I25" s="52"/>
      <c r="J25" s="52"/>
    </row>
    <row r="26" spans="1:10" ht="10.5">
      <c r="A26" s="3"/>
      <c r="B26" s="3"/>
      <c r="C26" s="3"/>
      <c r="D26" s="3"/>
      <c r="E26" s="52"/>
      <c r="F26" s="52"/>
      <c r="G26" s="52"/>
      <c r="H26" s="52"/>
      <c r="I26" s="52"/>
      <c r="J26" s="52"/>
    </row>
    <row r="27" spans="1:10" ht="12.75" customHeight="1">
      <c r="A27" s="62"/>
      <c r="B27" s="62"/>
      <c r="C27" s="63"/>
      <c r="D27" s="64"/>
      <c r="E27" s="65">
        <f aca="true" t="shared" si="6" ref="E27:J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2006</v>
      </c>
    </row>
    <row r="28" spans="1:10" ht="12.75" customHeight="1">
      <c r="A28" s="66"/>
      <c r="B28" s="66"/>
      <c r="C28" s="63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</row>
    <row r="29" spans="1:10" s="51" customFormat="1" ht="15" customHeight="1">
      <c r="A29" s="63" t="s">
        <v>112</v>
      </c>
      <c r="B29" s="71"/>
      <c r="C29" s="63"/>
      <c r="D29" s="67"/>
      <c r="E29" s="86">
        <f>IF(E$5=0,"",E$5)</f>
      </c>
      <c r="F29" s="86">
        <f>IF(F$5=0,"",F$5)</f>
      </c>
      <c r="G29" s="86">
        <f>IF(G$5=0,"",G$5)</f>
      </c>
      <c r="H29" s="86">
        <f>IF(H$5=0,"",H$5)</f>
      </c>
      <c r="I29" s="86"/>
      <c r="J29" s="86"/>
    </row>
    <row r="30" spans="5:10" ht="1.5" customHeight="1">
      <c r="E30" s="87"/>
      <c r="F30" s="87"/>
      <c r="G30" s="87"/>
      <c r="H30" s="87"/>
      <c r="I30" s="87"/>
      <c r="J30" s="87"/>
    </row>
    <row r="31" spans="1:10" ht="15" customHeight="1">
      <c r="A31" s="32" t="s">
        <v>4</v>
      </c>
      <c r="B31" s="9"/>
      <c r="C31" s="9"/>
      <c r="D31" s="9"/>
      <c r="E31" s="119">
        <v>510.30400000000003</v>
      </c>
      <c r="F31" s="52">
        <v>510.30400000000003</v>
      </c>
      <c r="G31" s="119">
        <v>510.30400000000003</v>
      </c>
      <c r="H31" s="52">
        <v>510.30400000000003</v>
      </c>
      <c r="I31" s="52">
        <v>510</v>
      </c>
      <c r="J31" s="52"/>
    </row>
    <row r="32" spans="1:10" ht="15" customHeight="1">
      <c r="A32" s="32" t="s">
        <v>27</v>
      </c>
      <c r="B32" s="8"/>
      <c r="C32" s="8"/>
      <c r="D32" s="8"/>
      <c r="E32" s="119">
        <v>2.2110000000000003</v>
      </c>
      <c r="F32" s="52">
        <v>2.504</v>
      </c>
      <c r="G32" s="119">
        <v>2.2990000000000004</v>
      </c>
      <c r="H32" s="52">
        <v>2.314</v>
      </c>
      <c r="I32" s="52"/>
      <c r="J32" s="52"/>
    </row>
    <row r="33" spans="1:10" ht="15" customHeight="1">
      <c r="A33" s="32" t="s">
        <v>28</v>
      </c>
      <c r="B33" s="8"/>
      <c r="C33" s="8"/>
      <c r="D33" s="8"/>
      <c r="E33" s="119">
        <v>153.622</v>
      </c>
      <c r="F33" s="52">
        <v>163.687</v>
      </c>
      <c r="G33" s="119">
        <v>158.089</v>
      </c>
      <c r="H33" s="52">
        <v>162.526</v>
      </c>
      <c r="I33" s="52">
        <v>124</v>
      </c>
      <c r="J33" s="52"/>
    </row>
    <row r="34" spans="1:10" ht="15" customHeight="1">
      <c r="A34" s="32" t="s">
        <v>29</v>
      </c>
      <c r="B34" s="8"/>
      <c r="C34" s="8"/>
      <c r="D34" s="8"/>
      <c r="E34" s="119"/>
      <c r="F34" s="52"/>
      <c r="G34" s="119"/>
      <c r="H34" s="52"/>
      <c r="I34" s="52"/>
      <c r="J34" s="52"/>
    </row>
    <row r="35" spans="1:10" ht="15" customHeight="1">
      <c r="A35" s="33" t="s">
        <v>30</v>
      </c>
      <c r="B35" s="26"/>
      <c r="C35" s="26"/>
      <c r="D35" s="26"/>
      <c r="E35" s="120">
        <v>24.351000000000003</v>
      </c>
      <c r="F35" s="54">
        <v>1.7790000000000001</v>
      </c>
      <c r="G35" s="120">
        <v>22.544</v>
      </c>
      <c r="H35" s="54">
        <v>1.768</v>
      </c>
      <c r="I35" s="54">
        <v>3</v>
      </c>
      <c r="J35" s="54"/>
    </row>
    <row r="36" spans="1:10" ht="15" customHeight="1">
      <c r="A36" s="34" t="s">
        <v>31</v>
      </c>
      <c r="B36" s="12"/>
      <c r="C36" s="12"/>
      <c r="D36" s="12"/>
      <c r="E36" s="118">
        <f>SUM(E31:E35)</f>
        <v>690.4879999999999</v>
      </c>
      <c r="F36" s="58">
        <f>SUM(F31:F35)</f>
        <v>678.274</v>
      </c>
      <c r="G36" s="118">
        <f>SUM(G31:G35)</f>
        <v>693.236</v>
      </c>
      <c r="H36" s="58">
        <f>SUM(H31:H35)</f>
        <v>676.912</v>
      </c>
      <c r="I36" s="58">
        <f>SUM(I31:I35)</f>
        <v>637</v>
      </c>
      <c r="J36" s="58" t="s">
        <v>11</v>
      </c>
    </row>
    <row r="37" spans="1:10" ht="15" customHeight="1">
      <c r="A37" s="32" t="s">
        <v>32</v>
      </c>
      <c r="B37" s="3"/>
      <c r="C37" s="3"/>
      <c r="D37" s="3"/>
      <c r="E37" s="119">
        <v>38.459</v>
      </c>
      <c r="F37" s="52">
        <v>70.23</v>
      </c>
      <c r="G37" s="119">
        <v>36.654</v>
      </c>
      <c r="H37" s="52">
        <v>58.419000000000004</v>
      </c>
      <c r="I37" s="52">
        <v>61</v>
      </c>
      <c r="J37" s="52"/>
    </row>
    <row r="38" spans="1:10" ht="15" customHeight="1">
      <c r="A38" s="32" t="s">
        <v>33</v>
      </c>
      <c r="B38" s="3"/>
      <c r="C38" s="3"/>
      <c r="D38" s="3"/>
      <c r="E38" s="119"/>
      <c r="F38" s="52"/>
      <c r="G38" s="119"/>
      <c r="H38" s="52"/>
      <c r="I38" s="52"/>
      <c r="J38" s="52"/>
    </row>
    <row r="39" spans="1:10" ht="15" customHeight="1">
      <c r="A39" s="32" t="s">
        <v>34</v>
      </c>
      <c r="B39" s="3"/>
      <c r="C39" s="3"/>
      <c r="D39" s="3"/>
      <c r="E39" s="119">
        <v>66.867</v>
      </c>
      <c r="F39" s="52">
        <v>95.348</v>
      </c>
      <c r="G39" s="119">
        <v>76.65400000000001</v>
      </c>
      <c r="H39" s="52">
        <v>109.475</v>
      </c>
      <c r="I39" s="52">
        <v>67</v>
      </c>
      <c r="J39" s="52"/>
    </row>
    <row r="40" spans="1:10" ht="15" customHeight="1">
      <c r="A40" s="32" t="s">
        <v>35</v>
      </c>
      <c r="B40" s="3"/>
      <c r="C40" s="3"/>
      <c r="D40" s="3"/>
      <c r="E40" s="119">
        <v>2.1470000000000002</v>
      </c>
      <c r="F40" s="52">
        <v>1.601</v>
      </c>
      <c r="G40" s="119">
        <v>3.0170000000000003</v>
      </c>
      <c r="H40" s="52">
        <v>4.2620000000000005</v>
      </c>
      <c r="I40" s="52">
        <v>2</v>
      </c>
      <c r="J40" s="52"/>
    </row>
    <row r="41" spans="1:10" ht="15" customHeight="1">
      <c r="A41" s="33" t="s">
        <v>36</v>
      </c>
      <c r="B41" s="26"/>
      <c r="C41" s="26"/>
      <c r="D41" s="26"/>
      <c r="E41" s="120"/>
      <c r="F41" s="54"/>
      <c r="G41" s="120"/>
      <c r="H41" s="54"/>
      <c r="I41" s="54"/>
      <c r="J41" s="54"/>
    </row>
    <row r="42" spans="1:10" ht="15" customHeight="1">
      <c r="A42" s="35" t="s">
        <v>37</v>
      </c>
      <c r="B42" s="23"/>
      <c r="C42" s="23"/>
      <c r="D42" s="23"/>
      <c r="E42" s="122">
        <f>SUM(E37:E41)</f>
        <v>107.47300000000001</v>
      </c>
      <c r="F42" s="89">
        <f>SUM(F37:F41)</f>
        <v>167.179</v>
      </c>
      <c r="G42" s="122">
        <f>SUM(G37:G41)</f>
        <v>116.32500000000002</v>
      </c>
      <c r="H42" s="89">
        <f>SUM(H37:H41)</f>
        <v>172.156</v>
      </c>
      <c r="I42" s="89">
        <f>SUM(I37:I41)</f>
        <v>130</v>
      </c>
      <c r="J42" s="89" t="s">
        <v>11</v>
      </c>
    </row>
    <row r="43" spans="1:10" ht="15" customHeight="1">
      <c r="A43" s="34" t="s">
        <v>38</v>
      </c>
      <c r="B43" s="11"/>
      <c r="C43" s="11"/>
      <c r="D43" s="11"/>
      <c r="E43" s="118">
        <f>E36+E42</f>
        <v>797.961</v>
      </c>
      <c r="F43" s="58">
        <f>F36+F42</f>
        <v>845.453</v>
      </c>
      <c r="G43" s="118">
        <f>G36+G42</f>
        <v>809.561</v>
      </c>
      <c r="H43" s="58">
        <f>H36+H42</f>
        <v>849.068</v>
      </c>
      <c r="I43" s="58">
        <f>I36+I42</f>
        <v>767</v>
      </c>
      <c r="J43" s="58" t="s">
        <v>11</v>
      </c>
    </row>
    <row r="44" spans="1:10" ht="15" customHeight="1">
      <c r="A44" s="32" t="s">
        <v>39</v>
      </c>
      <c r="B44" s="3"/>
      <c r="C44" s="3"/>
      <c r="D44" s="3"/>
      <c r="E44" s="119">
        <v>435.38000000000005</v>
      </c>
      <c r="F44" s="52">
        <v>426.6460000000001</v>
      </c>
      <c r="G44" s="119">
        <v>439.5710000000001</v>
      </c>
      <c r="H44" s="52">
        <v>418.18000000000006</v>
      </c>
      <c r="I44" s="52">
        <v>370</v>
      </c>
      <c r="J44" s="52"/>
    </row>
    <row r="45" spans="1:10" ht="15" customHeight="1">
      <c r="A45" s="32" t="s">
        <v>116</v>
      </c>
      <c r="B45" s="3"/>
      <c r="C45" s="3"/>
      <c r="D45" s="3"/>
      <c r="E45" s="119"/>
      <c r="F45" s="52"/>
      <c r="G45" s="119"/>
      <c r="H45" s="52"/>
      <c r="I45" s="52"/>
      <c r="J45" s="52"/>
    </row>
    <row r="46" spans="1:10" ht="15" customHeight="1">
      <c r="A46" s="32" t="s">
        <v>41</v>
      </c>
      <c r="B46" s="3"/>
      <c r="C46" s="3"/>
      <c r="D46" s="3"/>
      <c r="E46" s="119"/>
      <c r="F46" s="52"/>
      <c r="G46" s="119"/>
      <c r="H46" s="52"/>
      <c r="I46" s="52"/>
      <c r="J46" s="52"/>
    </row>
    <row r="47" spans="1:10" ht="15" customHeight="1">
      <c r="A47" s="32" t="s">
        <v>42</v>
      </c>
      <c r="B47" s="3"/>
      <c r="C47" s="3"/>
      <c r="D47" s="3"/>
      <c r="E47" s="119">
        <v>24.435000000000002</v>
      </c>
      <c r="F47" s="52">
        <v>5.784</v>
      </c>
      <c r="G47" s="119">
        <v>24.435000000000002</v>
      </c>
      <c r="H47" s="52">
        <v>0.1</v>
      </c>
      <c r="I47" s="52"/>
      <c r="J47" s="52"/>
    </row>
    <row r="48" spans="1:10" ht="15" customHeight="1">
      <c r="A48" s="32" t="s">
        <v>43</v>
      </c>
      <c r="B48" s="3"/>
      <c r="C48" s="3"/>
      <c r="D48" s="3"/>
      <c r="E48" s="119">
        <v>302.33500000000004</v>
      </c>
      <c r="F48" s="52">
        <v>367.992</v>
      </c>
      <c r="G48" s="119">
        <v>304.636</v>
      </c>
      <c r="H48" s="52">
        <v>387.76500000000004</v>
      </c>
      <c r="I48" s="52">
        <v>348</v>
      </c>
      <c r="J48" s="52"/>
    </row>
    <row r="49" spans="1:10" ht="15" customHeight="1">
      <c r="A49" s="32" t="s">
        <v>44</v>
      </c>
      <c r="B49" s="3"/>
      <c r="C49" s="3"/>
      <c r="D49" s="3"/>
      <c r="E49" s="119">
        <v>35.811</v>
      </c>
      <c r="F49" s="52">
        <v>45.031000000000006</v>
      </c>
      <c r="G49" s="119">
        <v>40.919</v>
      </c>
      <c r="H49" s="52">
        <v>43.022999999999996</v>
      </c>
      <c r="I49" s="52">
        <v>49</v>
      </c>
      <c r="J49" s="52"/>
    </row>
    <row r="50" spans="1:10" ht="15" customHeight="1">
      <c r="A50" s="32" t="s">
        <v>102</v>
      </c>
      <c r="B50" s="3"/>
      <c r="C50" s="3"/>
      <c r="D50" s="3"/>
      <c r="E50" s="119"/>
      <c r="F50" s="52"/>
      <c r="G50" s="119"/>
      <c r="H50" s="52"/>
      <c r="I50" s="52"/>
      <c r="J50" s="52"/>
    </row>
    <row r="51" spans="1:10" ht="15" customHeight="1">
      <c r="A51" s="33" t="s">
        <v>45</v>
      </c>
      <c r="B51" s="26"/>
      <c r="C51" s="26"/>
      <c r="D51" s="26"/>
      <c r="E51" s="120"/>
      <c r="F51" s="54"/>
      <c r="G51" s="120"/>
      <c r="H51" s="54"/>
      <c r="I51" s="54"/>
      <c r="J51" s="54"/>
    </row>
    <row r="52" spans="1:10" ht="15" customHeight="1">
      <c r="A52" s="34" t="s">
        <v>46</v>
      </c>
      <c r="B52" s="11"/>
      <c r="C52" s="11"/>
      <c r="D52" s="11"/>
      <c r="E52" s="118">
        <f>SUM(E44:E51)</f>
        <v>797.9610000000001</v>
      </c>
      <c r="F52" s="58">
        <f>SUM(F44:F51)</f>
        <v>845.453</v>
      </c>
      <c r="G52" s="118">
        <f>SUM(G44:G51)</f>
        <v>809.561</v>
      </c>
      <c r="H52" s="58">
        <f>SUM(H44:H51)</f>
        <v>849.0680000000001</v>
      </c>
      <c r="I52" s="58">
        <f>SUM(I44:I51)</f>
        <v>767</v>
      </c>
      <c r="J52" s="58" t="s">
        <v>11</v>
      </c>
    </row>
    <row r="53" spans="1:10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</row>
    <row r="54" spans="1:10" ht="12.75" customHeight="1">
      <c r="A54" s="73"/>
      <c r="B54" s="62"/>
      <c r="C54" s="64"/>
      <c r="D54" s="64"/>
      <c r="E54" s="65">
        <f aca="true" t="shared" si="7" ref="E54:J54">E$3</f>
        <v>2010</v>
      </c>
      <c r="F54" s="65">
        <f t="shared" si="7"/>
        <v>2009</v>
      </c>
      <c r="G54" s="65">
        <f t="shared" si="7"/>
        <v>2009</v>
      </c>
      <c r="H54" s="65">
        <f t="shared" si="7"/>
        <v>2008</v>
      </c>
      <c r="I54" s="65">
        <f t="shared" si="7"/>
        <v>2007</v>
      </c>
      <c r="J54" s="65">
        <f t="shared" si="7"/>
        <v>2006</v>
      </c>
    </row>
    <row r="55" spans="1:10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</row>
    <row r="56" spans="1:10" s="51" customFormat="1" ht="15" customHeight="1">
      <c r="A56" s="73" t="s">
        <v>111</v>
      </c>
      <c r="B56" s="71"/>
      <c r="C56" s="67"/>
      <c r="D56" s="67"/>
      <c r="E56" s="86">
        <f>IF(E$5=0,"",E$5)</f>
      </c>
      <c r="F56" s="86">
        <f>IF(F$5=0,"",F$5)</f>
      </c>
      <c r="G56" s="86"/>
      <c r="H56" s="86">
        <f>IF(H$5=0,"",H$5)</f>
      </c>
      <c r="I56" s="86"/>
      <c r="J56" s="86"/>
    </row>
    <row r="57" spans="5:10" ht="1.5" customHeight="1">
      <c r="E57" s="87"/>
      <c r="F57" s="87"/>
      <c r="G57" s="87"/>
      <c r="H57" s="87"/>
      <c r="I57" s="87"/>
      <c r="J57" s="87"/>
    </row>
    <row r="58" spans="1:10" ht="24.75" customHeight="1">
      <c r="A58" s="167" t="s">
        <v>48</v>
      </c>
      <c r="B58" s="167"/>
      <c r="C58" s="10"/>
      <c r="D58" s="10"/>
      <c r="E58" s="121">
        <v>1.0549999999999997</v>
      </c>
      <c r="F58" s="55">
        <v>16.333</v>
      </c>
      <c r="G58" s="121">
        <v>12.939999999999998</v>
      </c>
      <c r="H58" s="55">
        <v>63.530000000000015</v>
      </c>
      <c r="I58" s="55"/>
      <c r="J58" s="55"/>
    </row>
    <row r="59" spans="1:10" ht="15" customHeight="1">
      <c r="A59" s="165" t="s">
        <v>49</v>
      </c>
      <c r="B59" s="165"/>
      <c r="C59" s="27"/>
      <c r="D59" s="27"/>
      <c r="E59" s="120">
        <v>2.76</v>
      </c>
      <c r="F59" s="54">
        <v>8.02</v>
      </c>
      <c r="G59" s="120">
        <v>55.229</v>
      </c>
      <c r="H59" s="54">
        <v>-39.650999999999996</v>
      </c>
      <c r="I59" s="54"/>
      <c r="J59" s="54"/>
    </row>
    <row r="60" spans="1:10" ht="16.5" customHeight="1">
      <c r="A60" s="164" t="s">
        <v>50</v>
      </c>
      <c r="B60" s="164"/>
      <c r="C60" s="29"/>
      <c r="D60" s="29"/>
      <c r="E60" s="123">
        <f>SUM(E58:E59)</f>
        <v>3.8149999999999995</v>
      </c>
      <c r="F60" s="59">
        <f>SUM(F58:F59)</f>
        <v>24.352999999999998</v>
      </c>
      <c r="G60" s="123">
        <f>SUM(G58:G59)</f>
        <v>68.169</v>
      </c>
      <c r="H60" s="59">
        <f>SUM(H58:H59)</f>
        <v>23.87900000000002</v>
      </c>
      <c r="I60" s="59" t="s">
        <v>11</v>
      </c>
      <c r="J60" s="59" t="s">
        <v>11</v>
      </c>
    </row>
    <row r="61" spans="1:10" ht="15" customHeight="1">
      <c r="A61" s="167" t="s">
        <v>51</v>
      </c>
      <c r="B61" s="167"/>
      <c r="C61" s="3"/>
      <c r="D61" s="3"/>
      <c r="E61" s="119">
        <v>-2.5900000000000003</v>
      </c>
      <c r="F61" s="52">
        <v>-7.241</v>
      </c>
      <c r="G61" s="119">
        <v>-22.129</v>
      </c>
      <c r="H61" s="52">
        <v>-61.757000000000005</v>
      </c>
      <c r="I61" s="52"/>
      <c r="J61" s="52"/>
    </row>
    <row r="62" spans="1:10" ht="15" customHeight="1">
      <c r="A62" s="165" t="s">
        <v>103</v>
      </c>
      <c r="B62" s="165"/>
      <c r="C62" s="26"/>
      <c r="D62" s="26"/>
      <c r="E62" s="120">
        <v>0.21000000000000002</v>
      </c>
      <c r="F62" s="54"/>
      <c r="G62" s="120">
        <v>0.9</v>
      </c>
      <c r="H62" s="54"/>
      <c r="I62" s="54"/>
      <c r="J62" s="54"/>
    </row>
    <row r="63" spans="1:10" ht="28.5" customHeight="1">
      <c r="A63" s="164" t="s">
        <v>52</v>
      </c>
      <c r="B63" s="164"/>
      <c r="C63" s="30"/>
      <c r="D63" s="30"/>
      <c r="E63" s="123">
        <f>SUM(E60:E62)</f>
        <v>1.4349999999999992</v>
      </c>
      <c r="F63" s="59">
        <f>SUM(F60:F62)</f>
        <v>17.112</v>
      </c>
      <c r="G63" s="123">
        <f>SUM(G60:G62)</f>
        <v>46.93999999999999</v>
      </c>
      <c r="H63" s="59">
        <f>SUM(H60:H62)</f>
        <v>-37.877999999999986</v>
      </c>
      <c r="I63" s="59" t="s">
        <v>11</v>
      </c>
      <c r="J63" s="59" t="s">
        <v>11</v>
      </c>
    </row>
    <row r="64" spans="1:10" ht="15" customHeight="1">
      <c r="A64" s="165" t="s">
        <v>53</v>
      </c>
      <c r="B64" s="165"/>
      <c r="C64" s="31"/>
      <c r="D64" s="31"/>
      <c r="E64" s="120"/>
      <c r="F64" s="54"/>
      <c r="G64" s="120"/>
      <c r="H64" s="54"/>
      <c r="I64" s="54"/>
      <c r="J64" s="54"/>
    </row>
    <row r="65" spans="1:10" ht="15.75" customHeight="1">
      <c r="A65" s="164" t="s">
        <v>54</v>
      </c>
      <c r="B65" s="164"/>
      <c r="C65" s="11"/>
      <c r="D65" s="11"/>
      <c r="E65" s="118">
        <f>SUM(E63:E64)</f>
        <v>1.4349999999999992</v>
      </c>
      <c r="F65" s="58">
        <f>SUM(F63:F64)</f>
        <v>17.112</v>
      </c>
      <c r="G65" s="118">
        <f>SUM(G63:G64)</f>
        <v>46.93999999999999</v>
      </c>
      <c r="H65" s="58">
        <f>SUM(H63:H64)</f>
        <v>-37.877999999999986</v>
      </c>
      <c r="I65" s="58" t="s">
        <v>11</v>
      </c>
      <c r="J65" s="58" t="s">
        <v>11</v>
      </c>
    </row>
    <row r="66" spans="1:10" ht="15" customHeight="1">
      <c r="A66" s="167" t="s">
        <v>55</v>
      </c>
      <c r="B66" s="167"/>
      <c r="C66" s="3"/>
      <c r="D66" s="3"/>
      <c r="E66" s="119">
        <v>-2.305</v>
      </c>
      <c r="F66" s="52">
        <v>-19.773000000000003</v>
      </c>
      <c r="G66" s="119">
        <v>-83.129</v>
      </c>
      <c r="H66" s="52">
        <v>39.984</v>
      </c>
      <c r="I66" s="52"/>
      <c r="J66" s="52"/>
    </row>
    <row r="67" spans="1:10" ht="15" customHeight="1">
      <c r="A67" s="167" t="s">
        <v>56</v>
      </c>
      <c r="B67" s="167"/>
      <c r="C67" s="3"/>
      <c r="D67" s="3"/>
      <c r="E67" s="119"/>
      <c r="F67" s="52"/>
      <c r="G67" s="119">
        <v>35</v>
      </c>
      <c r="H67" s="52"/>
      <c r="I67" s="52"/>
      <c r="J67" s="52"/>
    </row>
    <row r="68" spans="1:10" ht="15" customHeight="1">
      <c r="A68" s="167" t="s">
        <v>57</v>
      </c>
      <c r="B68" s="167"/>
      <c r="C68" s="3"/>
      <c r="D68" s="3"/>
      <c r="E68" s="119"/>
      <c r="F68" s="52"/>
      <c r="G68" s="119"/>
      <c r="H68" s="52"/>
      <c r="I68" s="52"/>
      <c r="J68" s="52"/>
    </row>
    <row r="69" spans="1:10" ht="15" customHeight="1">
      <c r="A69" s="165" t="s">
        <v>58</v>
      </c>
      <c r="B69" s="165"/>
      <c r="C69" s="26"/>
      <c r="D69" s="26"/>
      <c r="E69" s="120"/>
      <c r="F69" s="54"/>
      <c r="G69" s="120"/>
      <c r="H69" s="54"/>
      <c r="I69" s="54"/>
      <c r="J69" s="54"/>
    </row>
    <row r="70" spans="1:10" ht="15.75" customHeight="1">
      <c r="A70" s="37" t="s">
        <v>59</v>
      </c>
      <c r="B70" s="37"/>
      <c r="C70" s="24"/>
      <c r="D70" s="24"/>
      <c r="E70" s="124">
        <f>SUM(E66:E69)</f>
        <v>-2.305</v>
      </c>
      <c r="F70" s="56">
        <f>SUM(F66:F69)</f>
        <v>-19.773000000000003</v>
      </c>
      <c r="G70" s="124">
        <f>SUM(G66:G69)</f>
        <v>-48.129000000000005</v>
      </c>
      <c r="H70" s="56">
        <f>SUM(H66:H69)</f>
        <v>39.984</v>
      </c>
      <c r="I70" s="56" t="s">
        <v>11</v>
      </c>
      <c r="J70" s="56" t="s">
        <v>11</v>
      </c>
    </row>
    <row r="71" spans="1:10" ht="14.25" customHeight="1">
      <c r="A71" s="164" t="s">
        <v>60</v>
      </c>
      <c r="B71" s="164"/>
      <c r="C71" s="11"/>
      <c r="D71" s="11"/>
      <c r="E71" s="118">
        <f>SUM(E70+E65)</f>
        <v>-0.870000000000001</v>
      </c>
      <c r="F71" s="58">
        <f>SUM(F70+F65)</f>
        <v>-2.661000000000005</v>
      </c>
      <c r="G71" s="118">
        <f>SUM(G70+G65)</f>
        <v>-1.1890000000000143</v>
      </c>
      <c r="H71" s="58">
        <f>SUM(H70+H65)</f>
        <v>2.106000000000016</v>
      </c>
      <c r="I71" s="58" t="s">
        <v>11</v>
      </c>
      <c r="J71" s="58" t="s">
        <v>11</v>
      </c>
    </row>
    <row r="72" spans="1:10" ht="15" customHeight="1">
      <c r="A72" s="11"/>
      <c r="B72" s="11"/>
      <c r="C72" s="11"/>
      <c r="D72" s="11"/>
      <c r="E72" s="53"/>
      <c r="F72" s="53"/>
      <c r="G72" s="53"/>
      <c r="H72" s="53"/>
      <c r="I72" s="53"/>
      <c r="J72" s="53"/>
    </row>
    <row r="73" spans="1:10" ht="12.75" customHeight="1">
      <c r="A73" s="73"/>
      <c r="B73" s="62"/>
      <c r="C73" s="64"/>
      <c r="D73" s="64"/>
      <c r="E73" s="65">
        <f aca="true" t="shared" si="8" ref="E73:J73">E$3</f>
        <v>2010</v>
      </c>
      <c r="F73" s="65">
        <f t="shared" si="8"/>
        <v>2009</v>
      </c>
      <c r="G73" s="65">
        <f t="shared" si="8"/>
        <v>2009</v>
      </c>
      <c r="H73" s="65">
        <f t="shared" si="8"/>
        <v>2008</v>
      </c>
      <c r="I73" s="65">
        <f t="shared" si="8"/>
        <v>2007</v>
      </c>
      <c r="J73" s="65">
        <f t="shared" si="8"/>
        <v>2006</v>
      </c>
    </row>
    <row r="74" spans="1:10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</row>
    <row r="75" spans="1:10" s="51" customFormat="1" ht="15" customHeight="1">
      <c r="A75" s="73" t="s">
        <v>61</v>
      </c>
      <c r="B75" s="71"/>
      <c r="C75" s="63"/>
      <c r="D75" s="67"/>
      <c r="E75" s="69">
        <f>IF(E$5=0,"",E$5)</f>
      </c>
      <c r="F75" s="69">
        <f>IF(F$5=0,"",F$5)</f>
      </c>
      <c r="G75" s="69"/>
      <c r="H75" s="69">
        <f>IF(H$5=0,"",H$5)</f>
      </c>
      <c r="I75" s="69"/>
      <c r="J75" s="69"/>
    </row>
    <row r="76" ht="1.5" customHeight="1"/>
    <row r="77" spans="1:10" ht="15" customHeight="1">
      <c r="A77" s="167" t="s">
        <v>62</v>
      </c>
      <c r="B77" s="167"/>
      <c r="C77" s="8"/>
      <c r="D77" s="8"/>
      <c r="E77" s="125">
        <f>IF(E14=0,"-",IF(E7=0,"-",E14/E7))*100</f>
        <v>-3.757808063600238</v>
      </c>
      <c r="F77" s="60">
        <f>IF(F14=0,"-",IF(F7=0,"-",F14/F7))*100</f>
        <v>11.78203837786942</v>
      </c>
      <c r="G77" s="125">
        <f>IF(G14=0,"-",IF(G7=0,"-",G14/G7))*100</f>
        <v>1.5194982274338809</v>
      </c>
      <c r="H77" s="60">
        <f>IF(H14=0,"-",IF(H7=0,"-",H14/H7)*100)</f>
        <v>14.70275334516164</v>
      </c>
      <c r="I77" s="60">
        <f>IF(I14=0,"-",IF(I7=0,"-",I14/I7)*100)</f>
        <v>17.713004484304935</v>
      </c>
      <c r="J77" s="60">
        <f>IF(J14=0,"-",IF(J7=0,"-",J14/J7)*100)</f>
        <v>18.495297805642632</v>
      </c>
    </row>
    <row r="78" spans="1:11" ht="15" customHeight="1">
      <c r="A78" s="167" t="s">
        <v>63</v>
      </c>
      <c r="B78" s="167"/>
      <c r="C78" s="8"/>
      <c r="D78" s="8"/>
      <c r="E78" s="125">
        <f aca="true" t="shared" si="9" ref="E78:J78">IF(E20=0,"-",IF(E7=0,"-",E20/E7)*100)</f>
        <v>-7.8733674048836</v>
      </c>
      <c r="F78" s="60">
        <f t="shared" si="9"/>
        <v>8.468619111010105</v>
      </c>
      <c r="G78" s="125">
        <f t="shared" si="9"/>
        <v>-3.720479956367591</v>
      </c>
      <c r="H78" s="60">
        <f t="shared" si="9"/>
        <v>11.01887155059695</v>
      </c>
      <c r="I78" s="60">
        <f t="shared" si="9"/>
        <v>13.228699551569505</v>
      </c>
      <c r="J78" s="60">
        <f t="shared" si="9"/>
        <v>12.539184952978054</v>
      </c>
      <c r="K78" s="49"/>
    </row>
    <row r="79" spans="1:11" ht="15" customHeight="1">
      <c r="A79" s="167" t="s">
        <v>64</v>
      </c>
      <c r="B79" s="167"/>
      <c r="C79" s="9"/>
      <c r="D79" s="9"/>
      <c r="E79" s="126" t="s">
        <v>11</v>
      </c>
      <c r="F79" s="61" t="s">
        <v>11</v>
      </c>
      <c r="G79" s="126">
        <f>IF((G44=0),"-",(G24/((G44+H44)/2)*100))</f>
        <v>-3.1479998274557426</v>
      </c>
      <c r="H79" s="61">
        <f>IF((H44=0),"-",(H24/((H44+I44)/2)*100))</f>
        <v>12.124895328478246</v>
      </c>
      <c r="I79" s="61" t="s">
        <v>11</v>
      </c>
      <c r="J79" s="61" t="s">
        <v>11</v>
      </c>
      <c r="K79" s="49"/>
    </row>
    <row r="80" spans="1:11" ht="15" customHeight="1">
      <c r="A80" s="167" t="s">
        <v>65</v>
      </c>
      <c r="B80" s="167"/>
      <c r="C80" s="9"/>
      <c r="D80" s="9"/>
      <c r="E80" s="126" t="s">
        <v>11</v>
      </c>
      <c r="F80" s="61" t="s">
        <v>11</v>
      </c>
      <c r="G80" s="126">
        <f>IF((G44=0),"-",((G17+G18)/((G44+G45+G46+G48+H44+H45+H46+H48)/2)*100))</f>
        <v>0.7275415572150397</v>
      </c>
      <c r="H80" s="61">
        <f>IF((H44=0),"-",((H17+H18)/((H44+H45+H46+H48+I44+I45+I46+I48)/2)*100))</f>
        <v>11.474036136474728</v>
      </c>
      <c r="I80" s="61" t="s">
        <v>11</v>
      </c>
      <c r="J80" s="61" t="s">
        <v>11</v>
      </c>
      <c r="K80" s="49"/>
    </row>
    <row r="81" spans="1:11" ht="15" customHeight="1">
      <c r="A81" s="167" t="s">
        <v>66</v>
      </c>
      <c r="B81" s="167"/>
      <c r="C81" s="8"/>
      <c r="D81" s="8"/>
      <c r="E81" s="127">
        <f>IF(E44=0,"-",((E44+E45)/E52*100))</f>
        <v>54.561563785698795</v>
      </c>
      <c r="F81" s="109">
        <f>IF(F44=0,"-",((F44+F45)/F52*100))</f>
        <v>50.46359762163007</v>
      </c>
      <c r="G81" s="127">
        <f>IF(G44=0,"-",((G44+G45)/G52*100))</f>
        <v>54.29745256997312</v>
      </c>
      <c r="H81" s="109">
        <f>IF(H44=0,"-",((H44+H45)/H52*100))</f>
        <v>49.2516500445194</v>
      </c>
      <c r="I81" s="109">
        <f>IF(I44=0,"-",((I44+I45)/I52*100))</f>
        <v>48.23989569752282</v>
      </c>
      <c r="J81" s="109" t="s">
        <v>11</v>
      </c>
      <c r="K81" s="49"/>
    </row>
    <row r="82" spans="1:11" ht="15" customHeight="1">
      <c r="A82" s="167" t="s">
        <v>67</v>
      </c>
      <c r="B82" s="167"/>
      <c r="C82" s="8"/>
      <c r="D82" s="8"/>
      <c r="E82" s="128">
        <f>IF(E48=0,"-",(E48+E46-E40-E38-E34))</f>
        <v>300.18800000000005</v>
      </c>
      <c r="F82" s="1">
        <f>IF(F48=0,"-",(F48+F46-F40-F38-F34))</f>
        <v>366.391</v>
      </c>
      <c r="G82" s="128">
        <f>IF(G48=0,"-",(G48+G46-G40-G38-G34))</f>
        <v>301.619</v>
      </c>
      <c r="H82" s="1">
        <f>IF(H48=0,"-",(H48+H46-H40-H38-H34))</f>
        <v>383.50300000000004</v>
      </c>
      <c r="I82" s="1">
        <f>IF(I48=0,"-",(I48+I46-I40-I38-I34))</f>
        <v>346</v>
      </c>
      <c r="J82" s="1" t="s">
        <v>11</v>
      </c>
      <c r="K82" s="49"/>
    </row>
    <row r="83" spans="1:10" ht="15" customHeight="1">
      <c r="A83" s="167" t="s">
        <v>68</v>
      </c>
      <c r="B83" s="167"/>
      <c r="C83" s="3"/>
      <c r="D83" s="3"/>
      <c r="E83" s="129">
        <f>IF((E44=0),"-",((E48+E46)/(E44+E45)))</f>
        <v>0.6944163719050025</v>
      </c>
      <c r="F83" s="2">
        <f>IF((F44=0),"-",((F48+F46)/(F44+F45)))</f>
        <v>0.8625230284591909</v>
      </c>
      <c r="G83" s="129">
        <f>IF((G44=0),"-",((G48+G46)/(G44+G45)))</f>
        <v>0.6930302499482449</v>
      </c>
      <c r="H83" s="2">
        <f>IF((H44=0),"-",((H48+H46)/(H44+H45)))</f>
        <v>0.9272681620354871</v>
      </c>
      <c r="I83" s="2">
        <f>IF((I44=0),"-",((I48+I46)/(I44+I45)))</f>
        <v>0.9405405405405406</v>
      </c>
      <c r="J83" s="2" t="s">
        <v>11</v>
      </c>
    </row>
    <row r="84" spans="1:10" ht="15" customHeight="1">
      <c r="A84" s="165" t="s">
        <v>69</v>
      </c>
      <c r="B84" s="165"/>
      <c r="C84" s="26"/>
      <c r="D84" s="26"/>
      <c r="E84" s="130" t="s">
        <v>11</v>
      </c>
      <c r="F84" s="22" t="s">
        <v>11</v>
      </c>
      <c r="G84" s="130">
        <v>210</v>
      </c>
      <c r="H84" s="22">
        <v>253</v>
      </c>
      <c r="I84" s="22">
        <v>210</v>
      </c>
      <c r="J84" s="22">
        <v>173</v>
      </c>
    </row>
    <row r="85" spans="1:10" ht="15" customHeight="1">
      <c r="A85" s="147" t="s">
        <v>135</v>
      </c>
      <c r="B85" s="147"/>
      <c r="C85" s="147"/>
      <c r="D85" s="147"/>
      <c r="E85" s="147"/>
      <c r="F85" s="147"/>
      <c r="G85" s="147"/>
      <c r="H85" s="147"/>
      <c r="I85" s="147"/>
      <c r="J85" s="147"/>
    </row>
    <row r="86" spans="1:10" ht="10.5">
      <c r="A86" s="148"/>
      <c r="B86" s="148"/>
      <c r="C86" s="148"/>
      <c r="D86" s="148"/>
      <c r="E86" s="148"/>
      <c r="F86" s="148"/>
      <c r="G86" s="148"/>
      <c r="H86" s="148"/>
      <c r="I86" s="148"/>
      <c r="J86" s="7"/>
    </row>
    <row r="87" spans="1:10" ht="10.5" customHeight="1">
      <c r="A87" s="148"/>
      <c r="B87" s="148"/>
      <c r="C87" s="148"/>
      <c r="D87" s="148"/>
      <c r="E87" s="148"/>
      <c r="F87" s="148"/>
      <c r="G87" s="148"/>
      <c r="H87" s="148"/>
      <c r="I87" s="148"/>
      <c r="J87" s="7"/>
    </row>
    <row r="88" spans="1:10" ht="10.5">
      <c r="A88" s="50"/>
      <c r="B88" s="50"/>
      <c r="C88" s="50"/>
      <c r="D88" s="50"/>
      <c r="E88" s="50"/>
      <c r="F88" s="50"/>
      <c r="G88" s="50"/>
      <c r="H88" s="50"/>
      <c r="I88" s="50"/>
      <c r="J88" s="50"/>
    </row>
    <row r="89" spans="1:10" ht="10.5">
      <c r="A89" s="50"/>
      <c r="B89" s="50"/>
      <c r="C89" s="50"/>
      <c r="D89" s="50"/>
      <c r="E89" s="50"/>
      <c r="F89" s="50"/>
      <c r="G89" s="50"/>
      <c r="H89" s="50"/>
      <c r="I89" s="50"/>
      <c r="J89" s="50"/>
    </row>
    <row r="90" spans="1:10" ht="10.5">
      <c r="A90" s="50"/>
      <c r="B90" s="50"/>
      <c r="C90" s="50"/>
      <c r="D90" s="50"/>
      <c r="E90" s="50"/>
      <c r="F90" s="50"/>
      <c r="G90" s="50"/>
      <c r="H90" s="50"/>
      <c r="I90" s="50"/>
      <c r="J90" s="50"/>
    </row>
    <row r="91" spans="1:10" ht="10.5">
      <c r="A91" s="50"/>
      <c r="B91" s="50"/>
      <c r="C91" s="50"/>
      <c r="D91" s="50"/>
      <c r="E91" s="50"/>
      <c r="F91" s="50"/>
      <c r="G91" s="50"/>
      <c r="H91" s="50"/>
      <c r="I91" s="50"/>
      <c r="J91" s="50"/>
    </row>
    <row r="92" spans="1:10" ht="10.5">
      <c r="A92" s="50"/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10.5">
      <c r="A93" s="50"/>
      <c r="B93" s="50"/>
      <c r="C93" s="50"/>
      <c r="D93" s="50"/>
      <c r="E93" s="50"/>
      <c r="F93" s="50"/>
      <c r="G93" s="50"/>
      <c r="H93" s="50"/>
      <c r="I93" s="50"/>
      <c r="J93" s="50"/>
    </row>
    <row r="94" spans="1:10" ht="10.5">
      <c r="A94" s="50"/>
      <c r="B94" s="50"/>
      <c r="C94" s="50"/>
      <c r="D94" s="50"/>
      <c r="E94" s="50"/>
      <c r="F94" s="50"/>
      <c r="G94" s="50"/>
      <c r="H94" s="50"/>
      <c r="I94" s="50"/>
      <c r="J94" s="50"/>
    </row>
    <row r="95" spans="1:10" ht="10.5">
      <c r="A95" s="50"/>
      <c r="B95" s="50"/>
      <c r="C95" s="50"/>
      <c r="D95" s="50"/>
      <c r="E95" s="50"/>
      <c r="F95" s="50"/>
      <c r="G95" s="50"/>
      <c r="H95" s="50"/>
      <c r="I95" s="50"/>
      <c r="J95" s="50"/>
    </row>
    <row r="96" spans="1:10" ht="10.5">
      <c r="A96" s="50"/>
      <c r="B96" s="50"/>
      <c r="C96" s="50"/>
      <c r="D96" s="50"/>
      <c r="E96" s="50"/>
      <c r="F96" s="50"/>
      <c r="G96" s="50"/>
      <c r="H96" s="50"/>
      <c r="I96" s="50"/>
      <c r="J96" s="50"/>
    </row>
    <row r="97" spans="1:10" ht="10.5">
      <c r="A97" s="50"/>
      <c r="B97" s="50"/>
      <c r="C97" s="50"/>
      <c r="D97" s="50"/>
      <c r="E97" s="50"/>
      <c r="F97" s="50"/>
      <c r="G97" s="50"/>
      <c r="H97" s="50"/>
      <c r="I97" s="50"/>
      <c r="J97" s="50"/>
    </row>
    <row r="98" spans="1:10" ht="10.5">
      <c r="A98" s="50"/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10.5">
      <c r="A99" s="50"/>
      <c r="B99" s="50"/>
      <c r="C99" s="50"/>
      <c r="D99" s="50"/>
      <c r="E99" s="50"/>
      <c r="F99" s="50"/>
      <c r="G99" s="50"/>
      <c r="H99" s="50"/>
      <c r="I99" s="50"/>
      <c r="J99" s="50"/>
    </row>
  </sheetData>
  <sheetProtection/>
  <mergeCells count="22">
    <mergeCell ref="A82:B82"/>
    <mergeCell ref="A78:B78"/>
    <mergeCell ref="A79:B79"/>
    <mergeCell ref="A83:B83"/>
    <mergeCell ref="A84:B84"/>
    <mergeCell ref="A77:B77"/>
    <mergeCell ref="A80:B80"/>
    <mergeCell ref="A81:B81"/>
    <mergeCell ref="A65:B65"/>
    <mergeCell ref="A71:B71"/>
    <mergeCell ref="A66:B66"/>
    <mergeCell ref="A67:B67"/>
    <mergeCell ref="A68:B68"/>
    <mergeCell ref="A69:B69"/>
    <mergeCell ref="A63:B63"/>
    <mergeCell ref="A64:B64"/>
    <mergeCell ref="A1:J1"/>
    <mergeCell ref="A59:B59"/>
    <mergeCell ref="A62:B62"/>
    <mergeCell ref="A61:B61"/>
    <mergeCell ref="A60:B60"/>
    <mergeCell ref="A58:B5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4" t="s">
        <v>18</v>
      </c>
      <c r="B2" s="14"/>
      <c r="C2" s="14"/>
      <c r="D2" s="14"/>
      <c r="E2" s="15"/>
      <c r="F2" s="15"/>
      <c r="G2" s="15"/>
      <c r="H2" s="16"/>
      <c r="I2" s="16"/>
      <c r="J2" s="17"/>
    </row>
    <row r="3" spans="1:10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</row>
    <row r="4" spans="1:10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</row>
    <row r="5" spans="1:10" s="19" customFormat="1" ht="12.75" customHeight="1">
      <c r="A5" s="63" t="s">
        <v>12</v>
      </c>
      <c r="B5" s="70"/>
      <c r="C5" s="67"/>
      <c r="D5" s="67" t="s">
        <v>70</v>
      </c>
      <c r="E5" s="69"/>
      <c r="F5" s="69"/>
      <c r="G5" s="69"/>
      <c r="H5" s="69"/>
      <c r="I5" s="69"/>
      <c r="J5" s="69"/>
    </row>
    <row r="6" ht="1.5" customHeight="1"/>
    <row r="7" spans="1:11" ht="15" customHeight="1">
      <c r="A7" s="32" t="s">
        <v>13</v>
      </c>
      <c r="B7" s="8"/>
      <c r="C7" s="8"/>
      <c r="D7" s="8"/>
      <c r="E7" s="83">
        <v>120.43900000000001</v>
      </c>
      <c r="F7" s="58">
        <v>98.468</v>
      </c>
      <c r="G7" s="83">
        <v>390.03200000000004</v>
      </c>
      <c r="H7" s="58">
        <v>390.877</v>
      </c>
      <c r="I7" s="58">
        <v>409</v>
      </c>
      <c r="J7" s="58">
        <v>439</v>
      </c>
      <c r="K7" s="42"/>
    </row>
    <row r="8" spans="1:11" ht="15" customHeight="1">
      <c r="A8" s="32" t="s">
        <v>14</v>
      </c>
      <c r="B8" s="3"/>
      <c r="C8" s="3"/>
      <c r="D8" s="3"/>
      <c r="E8" s="82">
        <v>-98.498</v>
      </c>
      <c r="F8" s="52">
        <v>-84.319</v>
      </c>
      <c r="G8" s="82">
        <v>-334.20000000000005</v>
      </c>
      <c r="H8" s="52">
        <v>-343.84000000000003</v>
      </c>
      <c r="I8" s="52">
        <v>-388</v>
      </c>
      <c r="J8" s="52">
        <v>-406</v>
      </c>
      <c r="K8" s="42"/>
    </row>
    <row r="9" spans="1:11" ht="15" customHeight="1">
      <c r="A9" s="32" t="s">
        <v>15</v>
      </c>
      <c r="B9" s="3"/>
      <c r="C9" s="3"/>
      <c r="D9" s="3"/>
      <c r="E9" s="82"/>
      <c r="F9" s="52"/>
      <c r="G9" s="82"/>
      <c r="H9" s="52">
        <v>-0.65</v>
      </c>
      <c r="I9" s="52"/>
      <c r="J9" s="52"/>
      <c r="K9" s="42"/>
    </row>
    <row r="10" spans="1:11" ht="15" customHeight="1">
      <c r="A10" s="32" t="s">
        <v>16</v>
      </c>
      <c r="B10" s="3"/>
      <c r="C10" s="3"/>
      <c r="D10" s="3"/>
      <c r="E10" s="82"/>
      <c r="F10" s="52"/>
      <c r="G10" s="82"/>
      <c r="H10" s="52"/>
      <c r="I10" s="52"/>
      <c r="J10" s="52"/>
      <c r="K10" s="42"/>
    </row>
    <row r="11" spans="1:11" ht="15" customHeight="1">
      <c r="A11" s="33" t="s">
        <v>17</v>
      </c>
      <c r="B11" s="26"/>
      <c r="C11" s="26"/>
      <c r="D11" s="26"/>
      <c r="E11" s="80"/>
      <c r="F11" s="54"/>
      <c r="G11" s="80"/>
      <c r="H11" s="54"/>
      <c r="I11" s="54"/>
      <c r="J11" s="54"/>
      <c r="K11" s="42"/>
    </row>
    <row r="12" spans="1:11" ht="15" customHeight="1">
      <c r="A12" s="12" t="s">
        <v>0</v>
      </c>
      <c r="B12" s="12"/>
      <c r="C12" s="12"/>
      <c r="D12" s="12"/>
      <c r="E12" s="83">
        <f aca="true" t="shared" si="0" ref="E12:J12">SUM(E7:E11)</f>
        <v>21.941000000000003</v>
      </c>
      <c r="F12" s="58">
        <f t="shared" si="0"/>
        <v>14.149000000000001</v>
      </c>
      <c r="G12" s="83">
        <f t="shared" si="0"/>
        <v>55.831999999999994</v>
      </c>
      <c r="H12" s="58">
        <f t="shared" si="0"/>
        <v>46.38699999999998</v>
      </c>
      <c r="I12" s="58">
        <f t="shared" si="0"/>
        <v>21</v>
      </c>
      <c r="J12" s="58">
        <f t="shared" si="0"/>
        <v>33</v>
      </c>
      <c r="K12" s="42"/>
    </row>
    <row r="13" spans="1:11" ht="15" customHeight="1">
      <c r="A13" s="33" t="s">
        <v>96</v>
      </c>
      <c r="B13" s="26"/>
      <c r="C13" s="26"/>
      <c r="D13" s="26"/>
      <c r="E13" s="80">
        <v>-1.168</v>
      </c>
      <c r="F13" s="54">
        <v>-1.3980000000000001</v>
      </c>
      <c r="G13" s="80">
        <v>-4.9990000000000006</v>
      </c>
      <c r="H13" s="54">
        <v>-5.787</v>
      </c>
      <c r="I13" s="54">
        <v>-5</v>
      </c>
      <c r="J13" s="54">
        <v>-5</v>
      </c>
      <c r="K13" s="42"/>
    </row>
    <row r="14" spans="1:11" ht="15" customHeight="1">
      <c r="A14" s="12" t="s">
        <v>1</v>
      </c>
      <c r="B14" s="12"/>
      <c r="C14" s="12"/>
      <c r="D14" s="12"/>
      <c r="E14" s="83">
        <f aca="true" t="shared" si="1" ref="E14:J14">SUM(E12:E13)</f>
        <v>20.773000000000003</v>
      </c>
      <c r="F14" s="58">
        <f t="shared" si="1"/>
        <v>12.751000000000001</v>
      </c>
      <c r="G14" s="83">
        <f t="shared" si="1"/>
        <v>50.83299999999999</v>
      </c>
      <c r="H14" s="58">
        <f t="shared" si="1"/>
        <v>40.59999999999998</v>
      </c>
      <c r="I14" s="58">
        <f t="shared" si="1"/>
        <v>16</v>
      </c>
      <c r="J14" s="58">
        <f t="shared" si="1"/>
        <v>28</v>
      </c>
      <c r="K14" s="42"/>
    </row>
    <row r="15" spans="1:11" ht="15" customHeight="1">
      <c r="A15" s="32" t="s">
        <v>19</v>
      </c>
      <c r="B15" s="4"/>
      <c r="C15" s="4"/>
      <c r="D15" s="4"/>
      <c r="E15" s="82"/>
      <c r="F15" s="52"/>
      <c r="G15" s="82"/>
      <c r="H15" s="52"/>
      <c r="I15" s="52"/>
      <c r="J15" s="52"/>
      <c r="K15" s="42"/>
    </row>
    <row r="16" spans="1:11" ht="15" customHeight="1">
      <c r="A16" s="33" t="s">
        <v>20</v>
      </c>
      <c r="B16" s="26"/>
      <c r="C16" s="26"/>
      <c r="D16" s="26"/>
      <c r="E16" s="80"/>
      <c r="F16" s="54"/>
      <c r="G16" s="80"/>
      <c r="H16" s="54"/>
      <c r="I16" s="54"/>
      <c r="J16" s="54"/>
      <c r="K16" s="42"/>
    </row>
    <row r="17" spans="1:11" ht="15" customHeight="1">
      <c r="A17" s="12" t="s">
        <v>2</v>
      </c>
      <c r="B17" s="12"/>
      <c r="C17" s="12"/>
      <c r="D17" s="12"/>
      <c r="E17" s="83">
        <f aca="true" t="shared" si="2" ref="E17:J17">SUM(E14:E16)</f>
        <v>20.773000000000003</v>
      </c>
      <c r="F17" s="58">
        <f t="shared" si="2"/>
        <v>12.751000000000001</v>
      </c>
      <c r="G17" s="83">
        <f t="shared" si="2"/>
        <v>50.83299999999999</v>
      </c>
      <c r="H17" s="58">
        <f t="shared" si="2"/>
        <v>40.59999999999998</v>
      </c>
      <c r="I17" s="58">
        <f t="shared" si="2"/>
        <v>16</v>
      </c>
      <c r="J17" s="58">
        <f t="shared" si="2"/>
        <v>28</v>
      </c>
      <c r="K17" s="42"/>
    </row>
    <row r="18" spans="1:11" ht="15" customHeight="1">
      <c r="A18" s="32" t="s">
        <v>21</v>
      </c>
      <c r="B18" s="3"/>
      <c r="C18" s="3"/>
      <c r="D18" s="3"/>
      <c r="E18" s="82"/>
      <c r="F18" s="52"/>
      <c r="G18" s="82"/>
      <c r="H18" s="52"/>
      <c r="I18" s="52"/>
      <c r="J18" s="52"/>
      <c r="K18" s="42"/>
    </row>
    <row r="19" spans="1:11" ht="15" customHeight="1">
      <c r="A19" s="33" t="s">
        <v>22</v>
      </c>
      <c r="B19" s="26"/>
      <c r="C19" s="26"/>
      <c r="D19" s="26"/>
      <c r="E19" s="80">
        <v>0.083</v>
      </c>
      <c r="F19" s="54">
        <v>-0.46900000000000003</v>
      </c>
      <c r="G19" s="80">
        <v>-10.51</v>
      </c>
      <c r="H19" s="54">
        <v>-5.734</v>
      </c>
      <c r="I19" s="54">
        <v>-6</v>
      </c>
      <c r="J19" s="54">
        <v>-4</v>
      </c>
      <c r="K19" s="42"/>
    </row>
    <row r="20" spans="1:11" ht="15" customHeight="1">
      <c r="A20" s="12" t="s">
        <v>3</v>
      </c>
      <c r="B20" s="12"/>
      <c r="C20" s="12"/>
      <c r="D20" s="12"/>
      <c r="E20" s="83">
        <f aca="true" t="shared" si="3" ref="E20:J20">SUM(E17:E19)</f>
        <v>20.856</v>
      </c>
      <c r="F20" s="58">
        <f t="shared" si="3"/>
        <v>12.282000000000002</v>
      </c>
      <c r="G20" s="83">
        <f t="shared" si="3"/>
        <v>40.32299999999999</v>
      </c>
      <c r="H20" s="58">
        <f t="shared" si="3"/>
        <v>34.86599999999998</v>
      </c>
      <c r="I20" s="58">
        <f t="shared" si="3"/>
        <v>10</v>
      </c>
      <c r="J20" s="58">
        <f t="shared" si="3"/>
        <v>24</v>
      </c>
      <c r="K20" s="42"/>
    </row>
    <row r="21" spans="1:11" ht="15" customHeight="1">
      <c r="A21" s="32" t="s">
        <v>23</v>
      </c>
      <c r="B21" s="3"/>
      <c r="C21" s="3"/>
      <c r="D21" s="3"/>
      <c r="E21" s="82">
        <v>-5.631</v>
      </c>
      <c r="F21" s="52">
        <v>-3.313</v>
      </c>
      <c r="G21" s="82">
        <v>-9.482</v>
      </c>
      <c r="H21" s="52">
        <v>-7.880000000000001</v>
      </c>
      <c r="I21" s="52">
        <v>-4</v>
      </c>
      <c r="J21" s="52">
        <v>-8</v>
      </c>
      <c r="K21" s="42"/>
    </row>
    <row r="22" spans="1:11" ht="15" customHeight="1">
      <c r="A22" s="33" t="s">
        <v>114</v>
      </c>
      <c r="B22" s="28"/>
      <c r="C22" s="28"/>
      <c r="D22" s="28"/>
      <c r="E22" s="80"/>
      <c r="F22" s="54"/>
      <c r="G22" s="80"/>
      <c r="H22" s="54"/>
      <c r="I22" s="54"/>
      <c r="J22" s="54"/>
      <c r="K22" s="42"/>
    </row>
    <row r="23" spans="1:11" ht="15" customHeight="1">
      <c r="A23" s="36" t="s">
        <v>24</v>
      </c>
      <c r="B23" s="13"/>
      <c r="C23" s="13"/>
      <c r="D23" s="13"/>
      <c r="E23" s="83">
        <f aca="true" t="shared" si="4" ref="E23:J23">SUM(E20:E22)</f>
        <v>15.225000000000001</v>
      </c>
      <c r="F23" s="58">
        <f t="shared" si="4"/>
        <v>8.969000000000001</v>
      </c>
      <c r="G23" s="83">
        <f t="shared" si="4"/>
        <v>30.840999999999994</v>
      </c>
      <c r="H23" s="58">
        <f t="shared" si="4"/>
        <v>26.985999999999976</v>
      </c>
      <c r="I23" s="58">
        <f t="shared" si="4"/>
        <v>6</v>
      </c>
      <c r="J23" s="58">
        <f t="shared" si="4"/>
        <v>16</v>
      </c>
      <c r="K23" s="42"/>
    </row>
    <row r="24" spans="1:11" ht="15" customHeight="1">
      <c r="A24" s="32" t="s">
        <v>25</v>
      </c>
      <c r="B24" s="3"/>
      <c r="C24" s="3"/>
      <c r="D24" s="3"/>
      <c r="E24" s="79">
        <f aca="true" t="shared" si="5" ref="E24:J24">E23-E25</f>
        <v>15.225000000000001</v>
      </c>
      <c r="F24" s="55">
        <f t="shared" si="5"/>
        <v>8.969000000000001</v>
      </c>
      <c r="G24" s="79">
        <f t="shared" si="5"/>
        <v>30.840999999999994</v>
      </c>
      <c r="H24" s="55">
        <f t="shared" si="5"/>
        <v>26.985999999999976</v>
      </c>
      <c r="I24" s="55">
        <f t="shared" si="5"/>
        <v>6</v>
      </c>
      <c r="J24" s="55">
        <f t="shared" si="5"/>
        <v>16</v>
      </c>
      <c r="K24" s="42"/>
    </row>
    <row r="25" spans="1:10" ht="15" customHeight="1">
      <c r="A25" s="32" t="s">
        <v>117</v>
      </c>
      <c r="B25" s="3"/>
      <c r="C25" s="3"/>
      <c r="D25" s="3"/>
      <c r="E25" s="82"/>
      <c r="F25" s="52"/>
      <c r="G25" s="82"/>
      <c r="H25" s="52"/>
      <c r="I25" s="52"/>
      <c r="J25" s="52"/>
    </row>
    <row r="26" spans="1:10" ht="15">
      <c r="A26" s="3"/>
      <c r="B26" s="3"/>
      <c r="C26" s="3"/>
      <c r="D26" s="3"/>
      <c r="E26" s="52"/>
      <c r="F26" s="52"/>
      <c r="G26" s="52"/>
      <c r="H26" s="52"/>
      <c r="I26" s="52"/>
      <c r="J26" s="52"/>
    </row>
    <row r="27" spans="1:10" ht="12.75" customHeight="1">
      <c r="A27" s="62"/>
      <c r="B27" s="62"/>
      <c r="C27" s="67"/>
      <c r="D27" s="64"/>
      <c r="E27" s="65">
        <f aca="true" t="shared" si="6" ref="E27:J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2006</v>
      </c>
    </row>
    <row r="28" spans="1:10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</row>
    <row r="29" spans="1:10" s="20" customFormat="1" ht="15" customHeight="1">
      <c r="A29" s="63" t="s">
        <v>112</v>
      </c>
      <c r="B29" s="72"/>
      <c r="C29" s="67"/>
      <c r="D29" s="67"/>
      <c r="E29" s="86">
        <f aca="true" t="shared" si="7" ref="E29:J29">IF(E$5=0,"",E$5)</f>
      </c>
      <c r="F29" s="86">
        <f t="shared" si="7"/>
      </c>
      <c r="G29" s="86">
        <f t="shared" si="7"/>
      </c>
      <c r="H29" s="86">
        <f t="shared" si="7"/>
      </c>
      <c r="I29" s="86">
        <f t="shared" si="7"/>
      </c>
      <c r="J29" s="86">
        <f t="shared" si="7"/>
      </c>
    </row>
    <row r="30" spans="5:10" ht="1.5" customHeight="1">
      <c r="E30" s="42"/>
      <c r="F30" s="42"/>
      <c r="G30" s="42"/>
      <c r="H30" s="42"/>
      <c r="I30" s="42"/>
      <c r="J30" s="42"/>
    </row>
    <row r="31" spans="1:10" ht="15" customHeight="1">
      <c r="A31" s="32" t="s">
        <v>4</v>
      </c>
      <c r="B31" s="9"/>
      <c r="C31" s="9"/>
      <c r="D31" s="9"/>
      <c r="E31" s="82">
        <v>42.222</v>
      </c>
      <c r="F31" s="52">
        <v>42.454</v>
      </c>
      <c r="G31" s="82">
        <v>42.339</v>
      </c>
      <c r="H31" s="52">
        <v>42.446000000000005</v>
      </c>
      <c r="I31" s="52">
        <v>42</v>
      </c>
      <c r="J31" s="52">
        <v>42</v>
      </c>
    </row>
    <row r="32" spans="1:10" ht="15" customHeight="1">
      <c r="A32" s="32" t="s">
        <v>27</v>
      </c>
      <c r="B32" s="8"/>
      <c r="C32" s="8"/>
      <c r="D32" s="8"/>
      <c r="E32" s="82">
        <v>0.875</v>
      </c>
      <c r="F32" s="52">
        <v>0.674</v>
      </c>
      <c r="G32" s="82">
        <v>0.8819999999999999</v>
      </c>
      <c r="H32" s="52">
        <v>0.22299999999999998</v>
      </c>
      <c r="I32" s="52"/>
      <c r="J32" s="52"/>
    </row>
    <row r="33" spans="1:10" ht="15" customHeight="1">
      <c r="A33" s="32" t="s">
        <v>28</v>
      </c>
      <c r="B33" s="8"/>
      <c r="C33" s="8"/>
      <c r="D33" s="8"/>
      <c r="E33" s="82">
        <v>11.463000000000005</v>
      </c>
      <c r="F33" s="52">
        <v>12.184999999999999</v>
      </c>
      <c r="G33" s="82">
        <v>11.673000000000002</v>
      </c>
      <c r="H33" s="52">
        <v>12.45</v>
      </c>
      <c r="I33" s="52">
        <v>18</v>
      </c>
      <c r="J33" s="52">
        <v>23</v>
      </c>
    </row>
    <row r="34" spans="1:10" ht="15" customHeight="1">
      <c r="A34" s="32" t="s">
        <v>29</v>
      </c>
      <c r="B34" s="8"/>
      <c r="C34" s="8"/>
      <c r="D34" s="8"/>
      <c r="E34" s="82"/>
      <c r="F34" s="52"/>
      <c r="G34" s="82"/>
      <c r="H34" s="52"/>
      <c r="I34" s="52"/>
      <c r="J34" s="52"/>
    </row>
    <row r="35" spans="1:10" ht="15" customHeight="1">
      <c r="A35" s="33" t="s">
        <v>30</v>
      </c>
      <c r="B35" s="26"/>
      <c r="C35" s="26"/>
      <c r="D35" s="26"/>
      <c r="E35" s="80">
        <v>4.779</v>
      </c>
      <c r="F35" s="54">
        <v>3.815</v>
      </c>
      <c r="G35" s="80">
        <v>5.597</v>
      </c>
      <c r="H35" s="54">
        <v>3.362</v>
      </c>
      <c r="I35" s="54">
        <v>1</v>
      </c>
      <c r="J35" s="54"/>
    </row>
    <row r="36" spans="1:10" ht="15" customHeight="1">
      <c r="A36" s="34" t="s">
        <v>31</v>
      </c>
      <c r="B36" s="12"/>
      <c r="C36" s="12"/>
      <c r="D36" s="12"/>
      <c r="E36" s="83">
        <f aca="true" t="shared" si="8" ref="E36:J36">SUM(E31:E35)</f>
        <v>59.339</v>
      </c>
      <c r="F36" s="114">
        <f t="shared" si="8"/>
        <v>59.128</v>
      </c>
      <c r="G36" s="83">
        <f t="shared" si="8"/>
        <v>60.491</v>
      </c>
      <c r="H36" s="58">
        <f t="shared" si="8"/>
        <v>58.481</v>
      </c>
      <c r="I36" s="58">
        <f t="shared" si="8"/>
        <v>61</v>
      </c>
      <c r="J36" s="58">
        <f t="shared" si="8"/>
        <v>65</v>
      </c>
    </row>
    <row r="37" spans="1:10" ht="15" customHeight="1">
      <c r="A37" s="32" t="s">
        <v>32</v>
      </c>
      <c r="B37" s="3"/>
      <c r="C37" s="3"/>
      <c r="D37" s="3"/>
      <c r="E37" s="82">
        <v>115.47400000000002</v>
      </c>
      <c r="F37" s="136">
        <v>103.00400000000002</v>
      </c>
      <c r="G37" s="82">
        <v>91.568</v>
      </c>
      <c r="H37" s="52">
        <v>111.355</v>
      </c>
      <c r="I37" s="52">
        <v>117</v>
      </c>
      <c r="J37" s="52">
        <v>95</v>
      </c>
    </row>
    <row r="38" spans="1:10" ht="15" customHeight="1">
      <c r="A38" s="32" t="s">
        <v>33</v>
      </c>
      <c r="B38" s="3"/>
      <c r="C38" s="3"/>
      <c r="D38" s="3"/>
      <c r="E38" s="82"/>
      <c r="F38" s="136"/>
      <c r="G38" s="82"/>
      <c r="H38" s="52"/>
      <c r="I38" s="52"/>
      <c r="J38" s="52"/>
    </row>
    <row r="39" spans="1:10" ht="15" customHeight="1">
      <c r="A39" s="32" t="s">
        <v>34</v>
      </c>
      <c r="B39" s="3"/>
      <c r="C39" s="3"/>
      <c r="D39" s="3"/>
      <c r="E39" s="82">
        <v>88.106</v>
      </c>
      <c r="F39" s="136">
        <v>99.49</v>
      </c>
      <c r="G39" s="82">
        <v>72.73800000000001</v>
      </c>
      <c r="H39" s="52">
        <v>73.11600000000001</v>
      </c>
      <c r="I39" s="52">
        <v>80</v>
      </c>
      <c r="J39" s="52">
        <v>99</v>
      </c>
    </row>
    <row r="40" spans="1:10" ht="15" customHeight="1">
      <c r="A40" s="32" t="s">
        <v>35</v>
      </c>
      <c r="B40" s="3"/>
      <c r="C40" s="3"/>
      <c r="D40" s="3"/>
      <c r="E40" s="82">
        <v>2.474</v>
      </c>
      <c r="F40" s="136">
        <v>0.376</v>
      </c>
      <c r="G40" s="82">
        <v>20.503</v>
      </c>
      <c r="H40" s="52">
        <v>0.8300000000000001</v>
      </c>
      <c r="I40" s="52">
        <v>2</v>
      </c>
      <c r="J40" s="52">
        <v>7</v>
      </c>
    </row>
    <row r="41" spans="1:10" ht="15" customHeight="1">
      <c r="A41" s="33" t="s">
        <v>36</v>
      </c>
      <c r="B41" s="26"/>
      <c r="C41" s="26"/>
      <c r="D41" s="26"/>
      <c r="E41" s="80"/>
      <c r="F41" s="137"/>
      <c r="G41" s="80"/>
      <c r="H41" s="54"/>
      <c r="I41" s="54"/>
      <c r="J41" s="54"/>
    </row>
    <row r="42" spans="1:10" ht="15" customHeight="1">
      <c r="A42" s="35" t="s">
        <v>37</v>
      </c>
      <c r="B42" s="23"/>
      <c r="C42" s="23"/>
      <c r="D42" s="23"/>
      <c r="E42" s="88">
        <f aca="true" t="shared" si="9" ref="E42:J42">SUM(E37:E41)</f>
        <v>206.054</v>
      </c>
      <c r="F42" s="131">
        <f t="shared" si="9"/>
        <v>202.87000000000003</v>
      </c>
      <c r="G42" s="88">
        <f t="shared" si="9"/>
        <v>184.80900000000003</v>
      </c>
      <c r="H42" s="89">
        <f t="shared" si="9"/>
        <v>185.30100000000002</v>
      </c>
      <c r="I42" s="89">
        <f t="shared" si="9"/>
        <v>199</v>
      </c>
      <c r="J42" s="89">
        <f t="shared" si="9"/>
        <v>201</v>
      </c>
    </row>
    <row r="43" spans="1:10" ht="15" customHeight="1">
      <c r="A43" s="34" t="s">
        <v>38</v>
      </c>
      <c r="B43" s="11"/>
      <c r="C43" s="11"/>
      <c r="D43" s="11"/>
      <c r="E43" s="83">
        <f aca="true" t="shared" si="10" ref="E43:J43">E36+E42</f>
        <v>265.39300000000003</v>
      </c>
      <c r="F43" s="114">
        <f t="shared" si="10"/>
        <v>261.99800000000005</v>
      </c>
      <c r="G43" s="83">
        <f t="shared" si="10"/>
        <v>245.3</v>
      </c>
      <c r="H43" s="58">
        <f t="shared" si="10"/>
        <v>243.782</v>
      </c>
      <c r="I43" s="58">
        <f t="shared" si="10"/>
        <v>260</v>
      </c>
      <c r="J43" s="58">
        <f t="shared" si="10"/>
        <v>266</v>
      </c>
    </row>
    <row r="44" spans="1:10" ht="15" customHeight="1">
      <c r="A44" s="32" t="s">
        <v>39</v>
      </c>
      <c r="B44" s="3"/>
      <c r="C44" s="3"/>
      <c r="D44" s="3"/>
      <c r="E44" s="82">
        <v>137.89000000000001</v>
      </c>
      <c r="F44" s="136">
        <v>98.786</v>
      </c>
      <c r="G44" s="82">
        <v>122.122</v>
      </c>
      <c r="H44" s="52">
        <v>90.12</v>
      </c>
      <c r="I44" s="52">
        <v>62</v>
      </c>
      <c r="J44" s="52">
        <v>25</v>
      </c>
    </row>
    <row r="45" spans="1:10" ht="15" customHeight="1">
      <c r="A45" s="32" t="s">
        <v>116</v>
      </c>
      <c r="B45" s="3"/>
      <c r="C45" s="3"/>
      <c r="D45" s="3"/>
      <c r="E45" s="82"/>
      <c r="F45" s="136"/>
      <c r="G45" s="82"/>
      <c r="H45" s="52"/>
      <c r="I45" s="52"/>
      <c r="J45" s="52"/>
    </row>
    <row r="46" spans="1:10" ht="15" customHeight="1">
      <c r="A46" s="32" t="s">
        <v>41</v>
      </c>
      <c r="B46" s="3"/>
      <c r="C46" s="3"/>
      <c r="D46" s="3"/>
      <c r="E46" s="82"/>
      <c r="F46" s="136"/>
      <c r="G46" s="82"/>
      <c r="H46" s="52"/>
      <c r="I46" s="52"/>
      <c r="J46" s="52"/>
    </row>
    <row r="47" spans="1:10" ht="15" customHeight="1">
      <c r="A47" s="32" t="s">
        <v>42</v>
      </c>
      <c r="B47" s="3"/>
      <c r="C47" s="3"/>
      <c r="D47" s="3"/>
      <c r="E47" s="82">
        <v>16.21</v>
      </c>
      <c r="F47" s="136">
        <v>20.968</v>
      </c>
      <c r="G47" s="82">
        <v>16.44</v>
      </c>
      <c r="H47" s="52">
        <v>21.562</v>
      </c>
      <c r="I47" s="52">
        <v>15</v>
      </c>
      <c r="J47" s="52">
        <v>17</v>
      </c>
    </row>
    <row r="48" spans="1:10" ht="15" customHeight="1">
      <c r="A48" s="32" t="s">
        <v>43</v>
      </c>
      <c r="B48" s="3"/>
      <c r="C48" s="3"/>
      <c r="D48" s="3"/>
      <c r="E48" s="82">
        <v>26.761</v>
      </c>
      <c r="F48" s="136">
        <v>78.997</v>
      </c>
      <c r="G48" s="82">
        <v>20.832</v>
      </c>
      <c r="H48" s="52">
        <v>76.01100000000001</v>
      </c>
      <c r="I48" s="52">
        <v>144</v>
      </c>
      <c r="J48" s="52">
        <v>125</v>
      </c>
    </row>
    <row r="49" spans="1:10" ht="15" customHeight="1">
      <c r="A49" s="32" t="s">
        <v>44</v>
      </c>
      <c r="B49" s="3"/>
      <c r="C49" s="3"/>
      <c r="D49" s="3"/>
      <c r="E49" s="82">
        <v>75.07300000000001</v>
      </c>
      <c r="F49" s="136">
        <v>63.247</v>
      </c>
      <c r="G49" s="82">
        <v>76.447</v>
      </c>
      <c r="H49" s="52">
        <v>56.089000000000006</v>
      </c>
      <c r="I49" s="52">
        <v>39</v>
      </c>
      <c r="J49" s="52">
        <v>99</v>
      </c>
    </row>
    <row r="50" spans="1:10" ht="15" customHeight="1">
      <c r="A50" s="32" t="s">
        <v>102</v>
      </c>
      <c r="B50" s="3"/>
      <c r="C50" s="3"/>
      <c r="D50" s="3"/>
      <c r="E50" s="82">
        <v>9.459</v>
      </c>
      <c r="F50" s="136"/>
      <c r="G50" s="82">
        <v>9.459</v>
      </c>
      <c r="H50" s="52"/>
      <c r="I50" s="52"/>
      <c r="J50" s="52"/>
    </row>
    <row r="51" spans="1:10" ht="15" customHeight="1">
      <c r="A51" s="33" t="s">
        <v>45</v>
      </c>
      <c r="B51" s="26"/>
      <c r="C51" s="26"/>
      <c r="D51" s="26"/>
      <c r="E51" s="80"/>
      <c r="F51" s="137"/>
      <c r="G51" s="80"/>
      <c r="H51" s="54"/>
      <c r="I51" s="54"/>
      <c r="J51" s="54"/>
    </row>
    <row r="52" spans="1:10" ht="15" customHeight="1">
      <c r="A52" s="34" t="s">
        <v>46</v>
      </c>
      <c r="B52" s="11"/>
      <c r="C52" s="11"/>
      <c r="D52" s="11"/>
      <c r="E52" s="83">
        <f aca="true" t="shared" si="11" ref="E52:J52">SUM(E44:E51)</f>
        <v>265.39300000000003</v>
      </c>
      <c r="F52" s="114">
        <f t="shared" si="11"/>
        <v>261.998</v>
      </c>
      <c r="G52" s="83">
        <f t="shared" si="11"/>
        <v>245.3</v>
      </c>
      <c r="H52" s="58">
        <f t="shared" si="11"/>
        <v>243.782</v>
      </c>
      <c r="I52" s="58">
        <f t="shared" si="11"/>
        <v>260</v>
      </c>
      <c r="J52" s="58">
        <f t="shared" si="11"/>
        <v>266</v>
      </c>
    </row>
    <row r="53" spans="1:10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</row>
    <row r="54" spans="1:10" ht="12.75" customHeight="1">
      <c r="A54" s="73"/>
      <c r="B54" s="62"/>
      <c r="C54" s="64"/>
      <c r="D54" s="64"/>
      <c r="E54" s="65">
        <f aca="true" t="shared" si="12" ref="E54:J54">E$3</f>
        <v>2010</v>
      </c>
      <c r="F54" s="65">
        <f t="shared" si="12"/>
        <v>2009</v>
      </c>
      <c r="G54" s="65">
        <f t="shared" si="12"/>
        <v>2009</v>
      </c>
      <c r="H54" s="65">
        <f t="shared" si="12"/>
        <v>2008</v>
      </c>
      <c r="I54" s="65">
        <f t="shared" si="12"/>
        <v>2007</v>
      </c>
      <c r="J54" s="65">
        <f t="shared" si="12"/>
        <v>2006</v>
      </c>
    </row>
    <row r="55" spans="1:10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</row>
    <row r="56" spans="1:10" s="20" customFormat="1" ht="15" customHeight="1">
      <c r="A56" s="73" t="s">
        <v>111</v>
      </c>
      <c r="B56" s="72"/>
      <c r="C56" s="67"/>
      <c r="D56" s="67"/>
      <c r="E56" s="86">
        <f>IF(E$5=0,"",E$5)</f>
      </c>
      <c r="F56" s="86">
        <f>IF(F$5=0,"",F$5)</f>
      </c>
      <c r="G56" s="86"/>
      <c r="H56" s="86">
        <f>IF(H$5=0,"",H$5)</f>
      </c>
      <c r="I56" s="86">
        <f>IF(I$5=0,"",I$5)</f>
      </c>
      <c r="J56" s="86">
        <f>IF(J$5=0,"",J$5)</f>
      </c>
    </row>
    <row r="57" spans="5:10" ht="1.5" customHeight="1">
      <c r="E57" s="42"/>
      <c r="F57" s="42"/>
      <c r="G57" s="42"/>
      <c r="H57" s="42"/>
      <c r="I57" s="42"/>
      <c r="J57" s="42"/>
    </row>
    <row r="58" spans="1:10" ht="24.75" customHeight="1">
      <c r="A58" s="167" t="s">
        <v>48</v>
      </c>
      <c r="B58" s="167"/>
      <c r="C58" s="10"/>
      <c r="D58" s="10"/>
      <c r="E58" s="79">
        <v>22.109</v>
      </c>
      <c r="F58" s="55">
        <v>8.710999999999999</v>
      </c>
      <c r="G58" s="79">
        <v>42.374</v>
      </c>
      <c r="H58" s="55">
        <v>42.997</v>
      </c>
      <c r="I58" s="55">
        <v>16</v>
      </c>
      <c r="J58" s="55">
        <v>25</v>
      </c>
    </row>
    <row r="59" spans="1:10" ht="15" customHeight="1">
      <c r="A59" s="165" t="s">
        <v>49</v>
      </c>
      <c r="B59" s="165"/>
      <c r="C59" s="27"/>
      <c r="D59" s="27"/>
      <c r="E59" s="80">
        <v>-44.773999999999994</v>
      </c>
      <c r="F59" s="54">
        <v>-11.764</v>
      </c>
      <c r="G59" s="80">
        <v>42.703</v>
      </c>
      <c r="H59" s="54">
        <v>25.373</v>
      </c>
      <c r="I59" s="54">
        <v>-60</v>
      </c>
      <c r="J59" s="54">
        <v>-6</v>
      </c>
    </row>
    <row r="60" spans="1:10" ht="15" customHeight="1">
      <c r="A60" s="168" t="s">
        <v>50</v>
      </c>
      <c r="B60" s="168"/>
      <c r="C60" s="29"/>
      <c r="D60" s="29"/>
      <c r="E60" s="81">
        <f aca="true" t="shared" si="13" ref="E60:J60">SUM(E58:E59)</f>
        <v>-22.664999999999992</v>
      </c>
      <c r="F60" s="59">
        <f t="shared" si="13"/>
        <v>-3.053000000000001</v>
      </c>
      <c r="G60" s="81">
        <f t="shared" si="13"/>
        <v>85.077</v>
      </c>
      <c r="H60" s="59">
        <f t="shared" si="13"/>
        <v>68.37</v>
      </c>
      <c r="I60" s="59">
        <f t="shared" si="13"/>
        <v>-44</v>
      </c>
      <c r="J60" s="59">
        <f t="shared" si="13"/>
        <v>19</v>
      </c>
    </row>
    <row r="61" spans="1:10" ht="15" customHeight="1">
      <c r="A61" s="167" t="s">
        <v>51</v>
      </c>
      <c r="B61" s="167"/>
      <c r="C61" s="3"/>
      <c r="D61" s="3"/>
      <c r="E61" s="82">
        <v>-1.2770000000000001</v>
      </c>
      <c r="F61" s="52">
        <v>-1.7590000000000001</v>
      </c>
      <c r="G61" s="82">
        <v>-4.934</v>
      </c>
      <c r="H61" s="52">
        <v>-0.4</v>
      </c>
      <c r="I61" s="52"/>
      <c r="J61" s="52">
        <v>-5</v>
      </c>
    </row>
    <row r="62" spans="1:10" ht="15" customHeight="1">
      <c r="A62" s="165" t="s">
        <v>103</v>
      </c>
      <c r="B62" s="165"/>
      <c r="C62" s="26"/>
      <c r="D62" s="26"/>
      <c r="E62" s="80">
        <v>0.076</v>
      </c>
      <c r="F62" s="54"/>
      <c r="G62" s="80">
        <v>0.006</v>
      </c>
      <c r="H62" s="54"/>
      <c r="I62" s="54"/>
      <c r="J62" s="54"/>
    </row>
    <row r="63" spans="1:10" ht="24" customHeight="1">
      <c r="A63" s="168" t="s">
        <v>52</v>
      </c>
      <c r="B63" s="168"/>
      <c r="C63" s="30"/>
      <c r="D63" s="30"/>
      <c r="E63" s="81">
        <f aca="true" t="shared" si="14" ref="E63:J63">SUM(E60:E62)</f>
        <v>-23.865999999999993</v>
      </c>
      <c r="F63" s="59">
        <f t="shared" si="14"/>
        <v>-4.812000000000001</v>
      </c>
      <c r="G63" s="81">
        <f t="shared" si="14"/>
        <v>80.149</v>
      </c>
      <c r="H63" s="59">
        <f t="shared" si="14"/>
        <v>67.97</v>
      </c>
      <c r="I63" s="59">
        <f t="shared" si="14"/>
        <v>-44</v>
      </c>
      <c r="J63" s="59">
        <f t="shared" si="14"/>
        <v>14</v>
      </c>
    </row>
    <row r="64" spans="1:10" ht="15" customHeight="1">
      <c r="A64" s="165" t="s">
        <v>53</v>
      </c>
      <c r="B64" s="165"/>
      <c r="C64" s="31"/>
      <c r="D64" s="31"/>
      <c r="E64" s="80"/>
      <c r="F64" s="54"/>
      <c r="G64" s="80"/>
      <c r="H64" s="54"/>
      <c r="I64" s="54"/>
      <c r="J64" s="54"/>
    </row>
    <row r="65" spans="1:10" ht="15" customHeight="1">
      <c r="A65" s="168" t="s">
        <v>54</v>
      </c>
      <c r="B65" s="168"/>
      <c r="C65" s="11"/>
      <c r="D65" s="11"/>
      <c r="E65" s="83">
        <f aca="true" t="shared" si="15" ref="E65:J65">SUM(E63:E64)</f>
        <v>-23.865999999999993</v>
      </c>
      <c r="F65" s="58">
        <f t="shared" si="15"/>
        <v>-4.812000000000001</v>
      </c>
      <c r="G65" s="83">
        <f t="shared" si="15"/>
        <v>80.149</v>
      </c>
      <c r="H65" s="58">
        <f t="shared" si="15"/>
        <v>67.97</v>
      </c>
      <c r="I65" s="58">
        <f t="shared" si="15"/>
        <v>-44</v>
      </c>
      <c r="J65" s="58">
        <f t="shared" si="15"/>
        <v>14</v>
      </c>
    </row>
    <row r="66" spans="1:10" ht="15" customHeight="1">
      <c r="A66" s="167" t="s">
        <v>55</v>
      </c>
      <c r="B66" s="167"/>
      <c r="C66" s="3"/>
      <c r="D66" s="3"/>
      <c r="E66" s="82">
        <v>5.9750000000000005</v>
      </c>
      <c r="F66" s="52">
        <v>4.3420000000000005</v>
      </c>
      <c r="G66" s="82">
        <v>-53.87700000000001</v>
      </c>
      <c r="H66" s="52">
        <v>-69</v>
      </c>
      <c r="I66" s="52">
        <v>20</v>
      </c>
      <c r="J66" s="52">
        <v>13</v>
      </c>
    </row>
    <row r="67" spans="1:10" ht="15" customHeight="1">
      <c r="A67" s="167" t="s">
        <v>56</v>
      </c>
      <c r="B67" s="167"/>
      <c r="C67" s="3"/>
      <c r="D67" s="3"/>
      <c r="E67" s="82"/>
      <c r="F67" s="52"/>
      <c r="G67" s="82"/>
      <c r="H67" s="52"/>
      <c r="I67" s="52"/>
      <c r="J67" s="52"/>
    </row>
    <row r="68" spans="1:10" ht="15" customHeight="1">
      <c r="A68" s="167" t="s">
        <v>57</v>
      </c>
      <c r="B68" s="167"/>
      <c r="C68" s="3"/>
      <c r="D68" s="3"/>
      <c r="E68" s="82"/>
      <c r="F68" s="52"/>
      <c r="G68" s="82"/>
      <c r="H68" s="52"/>
      <c r="I68" s="52"/>
      <c r="J68" s="52"/>
    </row>
    <row r="69" spans="1:10" ht="15" customHeight="1">
      <c r="A69" s="165" t="s">
        <v>58</v>
      </c>
      <c r="B69" s="165"/>
      <c r="C69" s="26"/>
      <c r="D69" s="26"/>
      <c r="E69" s="80"/>
      <c r="F69" s="54"/>
      <c r="G69" s="80">
        <v>-6.795999999999999</v>
      </c>
      <c r="H69" s="54"/>
      <c r="I69" s="54">
        <v>19</v>
      </c>
      <c r="J69" s="54">
        <v>-25</v>
      </c>
    </row>
    <row r="70" spans="1:10" ht="15" customHeight="1">
      <c r="A70" s="37" t="s">
        <v>59</v>
      </c>
      <c r="B70" s="37"/>
      <c r="C70" s="24"/>
      <c r="D70" s="24"/>
      <c r="E70" s="84">
        <f aca="true" t="shared" si="16" ref="E70:J70">SUM(E66:E69)</f>
        <v>5.9750000000000005</v>
      </c>
      <c r="F70" s="56">
        <f t="shared" si="16"/>
        <v>4.3420000000000005</v>
      </c>
      <c r="G70" s="84">
        <f t="shared" si="16"/>
        <v>-60.67300000000001</v>
      </c>
      <c r="H70" s="56">
        <f t="shared" si="16"/>
        <v>-69</v>
      </c>
      <c r="I70" s="56">
        <f t="shared" si="16"/>
        <v>39</v>
      </c>
      <c r="J70" s="56">
        <f t="shared" si="16"/>
        <v>-12</v>
      </c>
    </row>
    <row r="71" spans="1:10" ht="15" customHeight="1">
      <c r="A71" s="168" t="s">
        <v>60</v>
      </c>
      <c r="B71" s="168"/>
      <c r="C71" s="11"/>
      <c r="D71" s="11"/>
      <c r="E71" s="83">
        <f aca="true" t="shared" si="17" ref="E71:J71">SUM(E70+E65)</f>
        <v>-17.89099999999999</v>
      </c>
      <c r="F71" s="58">
        <f t="shared" si="17"/>
        <v>-0.47000000000000064</v>
      </c>
      <c r="G71" s="83">
        <f t="shared" si="17"/>
        <v>19.475999999999992</v>
      </c>
      <c r="H71" s="58">
        <f t="shared" si="17"/>
        <v>-1.0300000000000011</v>
      </c>
      <c r="I71" s="58">
        <f t="shared" si="17"/>
        <v>-5</v>
      </c>
      <c r="J71" s="58">
        <f t="shared" si="17"/>
        <v>2</v>
      </c>
    </row>
    <row r="72" spans="1:10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</row>
    <row r="73" spans="1:10" ht="12.75" customHeight="1">
      <c r="A73" s="73"/>
      <c r="B73" s="62"/>
      <c r="C73" s="64"/>
      <c r="D73" s="64"/>
      <c r="E73" s="65">
        <f aca="true" t="shared" si="18" ref="E73:J73">E$3</f>
        <v>2010</v>
      </c>
      <c r="F73" s="65">
        <f t="shared" si="18"/>
        <v>2009</v>
      </c>
      <c r="G73" s="65">
        <f t="shared" si="18"/>
        <v>2009</v>
      </c>
      <c r="H73" s="65">
        <f t="shared" si="18"/>
        <v>2008</v>
      </c>
      <c r="I73" s="65">
        <f t="shared" si="18"/>
        <v>2007</v>
      </c>
      <c r="J73" s="65">
        <f t="shared" si="18"/>
        <v>2006</v>
      </c>
    </row>
    <row r="74" spans="1:10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</row>
    <row r="75" spans="1:10" s="20" customFormat="1" ht="15" customHeight="1">
      <c r="A75" s="73" t="s">
        <v>61</v>
      </c>
      <c r="B75" s="72"/>
      <c r="C75" s="67"/>
      <c r="D75" s="67"/>
      <c r="E75" s="69">
        <f>IF(E$5=0,"",E$5)</f>
      </c>
      <c r="F75" s="69">
        <f>IF(F$5=0,"",F$5)</f>
      </c>
      <c r="G75" s="69"/>
      <c r="H75" s="69">
        <f>IF(H$5=0,"",H$5)</f>
      </c>
      <c r="I75" s="69">
        <f>IF(I$5=0,"",I$5)</f>
      </c>
      <c r="J75" s="69">
        <f>IF(J$5=0,"",J$5)</f>
      </c>
    </row>
    <row r="76" ht="1.5" customHeight="1"/>
    <row r="77" spans="1:10" ht="15" customHeight="1">
      <c r="A77" s="167" t="s">
        <v>62</v>
      </c>
      <c r="B77" s="167"/>
      <c r="C77" s="8"/>
      <c r="D77" s="8"/>
      <c r="E77" s="111">
        <f>IF(E14=0,"-",IF(E7=0,"-",E14/E7))*100</f>
        <v>17.247735368111663</v>
      </c>
      <c r="F77" s="60">
        <f>IF(F14=0,"-",IF(F7=0,"-",F14/F7))*100</f>
        <v>12.949384571637488</v>
      </c>
      <c r="G77" s="111">
        <f>IF(G14=0,"-",IF(G7=0,"-",G14/G7))*100</f>
        <v>13.033033187020548</v>
      </c>
      <c r="H77" s="60">
        <f>IF(H14=0,"-",IF(H7=0,"-",H14/H7)*100)</f>
        <v>10.386899203585777</v>
      </c>
      <c r="I77" s="60">
        <f>IF(I14=0,"-",IF(I7=0,"-",I14/I7)*100)</f>
        <v>3.9119804400977993</v>
      </c>
      <c r="J77" s="60">
        <f>IF(J14=0,"-",IF(J7=0,"-",J14/J7)*100)</f>
        <v>6.378132118451026</v>
      </c>
    </row>
    <row r="78" spans="1:10" ht="15" customHeight="1">
      <c r="A78" s="167" t="s">
        <v>63</v>
      </c>
      <c r="B78" s="167"/>
      <c r="C78" s="8"/>
      <c r="D78" s="8"/>
      <c r="E78" s="74">
        <f aca="true" t="shared" si="19" ref="E78:J78">IF(E20=0,"-",IF(E7=0,"-",E20/E7)*100)</f>
        <v>17.31664992236734</v>
      </c>
      <c r="F78" s="60">
        <f t="shared" si="19"/>
        <v>12.47308770361945</v>
      </c>
      <c r="G78" s="74">
        <f t="shared" si="19"/>
        <v>10.338382491692986</v>
      </c>
      <c r="H78" s="60">
        <f t="shared" si="19"/>
        <v>8.9199415672961</v>
      </c>
      <c r="I78" s="60">
        <f t="shared" si="19"/>
        <v>2.444987775061125</v>
      </c>
      <c r="J78" s="60">
        <f t="shared" si="19"/>
        <v>5.466970387243736</v>
      </c>
    </row>
    <row r="79" spans="1:10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29.06210834801782</v>
      </c>
      <c r="H79" s="61">
        <f>IF((H44=0),"-",(H24/((H44+I44)/2)*100))</f>
        <v>35.47988430186692</v>
      </c>
      <c r="I79" s="61">
        <f>IF((I44=0),"-",(I24/((I44+J44)/2)*100))</f>
        <v>13.793103448275861</v>
      </c>
      <c r="J79" s="61">
        <v>58.2</v>
      </c>
    </row>
    <row r="80" spans="1:10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32.89257000501479</v>
      </c>
      <c r="H80" s="61">
        <f>IF((H44=0),"-",((H17+H18)/((H44+H45+H46+H48+I44+I45+I46+I48)/2)*100))</f>
        <v>21.82027296839015</v>
      </c>
      <c r="I80" s="61">
        <f>IF((I44=0),"-",((I17+I18)/((I44+I45+I46+I48+J44+J45+J46+J48)/2)*100))</f>
        <v>8.98876404494382</v>
      </c>
      <c r="J80" s="61">
        <v>19.2</v>
      </c>
    </row>
    <row r="81" spans="1:10" ht="15" customHeight="1">
      <c r="A81" s="167" t="s">
        <v>66</v>
      </c>
      <c r="B81" s="167"/>
      <c r="C81" s="8"/>
      <c r="D81" s="8"/>
      <c r="E81" s="78">
        <f aca="true" t="shared" si="20" ref="E81:J81">IF(E44=0,"-",((E44+E45)/E52*100))</f>
        <v>51.95690918750683</v>
      </c>
      <c r="F81" s="115">
        <f t="shared" si="20"/>
        <v>37.70486797609142</v>
      </c>
      <c r="G81" s="78">
        <f t="shared" si="20"/>
        <v>49.784753363228695</v>
      </c>
      <c r="H81" s="109">
        <f t="shared" si="20"/>
        <v>36.96745452904644</v>
      </c>
      <c r="I81" s="109">
        <f t="shared" si="20"/>
        <v>23.846153846153847</v>
      </c>
      <c r="J81" s="109">
        <f t="shared" si="20"/>
        <v>9.398496240601503</v>
      </c>
    </row>
    <row r="82" spans="1:10" ht="15" customHeight="1">
      <c r="A82" s="167" t="s">
        <v>67</v>
      </c>
      <c r="B82" s="167"/>
      <c r="C82" s="8"/>
      <c r="D82" s="8"/>
      <c r="E82" s="75">
        <f aca="true" t="shared" si="21" ref="E82:J82">IF(E48=0,"-",(E48+E46-E40-E38-E34))</f>
        <v>24.287</v>
      </c>
      <c r="F82" s="116">
        <f t="shared" si="21"/>
        <v>78.621</v>
      </c>
      <c r="G82" s="75">
        <f t="shared" si="21"/>
        <v>0.3290000000000006</v>
      </c>
      <c r="H82" s="1">
        <f t="shared" si="21"/>
        <v>75.18100000000001</v>
      </c>
      <c r="I82" s="1">
        <f t="shared" si="21"/>
        <v>142</v>
      </c>
      <c r="J82" s="1">
        <f t="shared" si="21"/>
        <v>118</v>
      </c>
    </row>
    <row r="83" spans="1:10" ht="15" customHeight="1">
      <c r="A83" s="167" t="s">
        <v>68</v>
      </c>
      <c r="B83" s="167"/>
      <c r="C83" s="3"/>
      <c r="D83" s="3"/>
      <c r="E83" s="76">
        <f aca="true" t="shared" si="22" ref="E83:J83">IF((E44=0),"-",((E48+E46)/(E44+E45)))</f>
        <v>0.19407498730872433</v>
      </c>
      <c r="F83" s="117">
        <f t="shared" si="22"/>
        <v>0.7996780920373332</v>
      </c>
      <c r="G83" s="76">
        <f t="shared" si="22"/>
        <v>0.17058351484580994</v>
      </c>
      <c r="H83" s="2">
        <f t="shared" si="22"/>
        <v>0.8434420772303596</v>
      </c>
      <c r="I83" s="2">
        <f t="shared" si="22"/>
        <v>2.3225806451612905</v>
      </c>
      <c r="J83" s="2">
        <f t="shared" si="22"/>
        <v>5</v>
      </c>
    </row>
    <row r="84" spans="1:10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166</v>
      </c>
      <c r="H84" s="22">
        <v>168</v>
      </c>
      <c r="I84" s="22">
        <v>175</v>
      </c>
      <c r="J84" s="22">
        <v>173</v>
      </c>
    </row>
    <row r="85" spans="1:10" ht="15" customHeight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</row>
    <row r="86" spans="1:10" ht="15">
      <c r="A86" s="148"/>
      <c r="B86" s="148"/>
      <c r="C86" s="148"/>
      <c r="D86" s="148"/>
      <c r="E86" s="149"/>
      <c r="F86" s="149"/>
      <c r="G86" s="149"/>
      <c r="H86" s="149"/>
      <c r="I86" s="149"/>
      <c r="J86" s="7"/>
    </row>
    <row r="87" spans="1:10" ht="15">
      <c r="A87" s="148"/>
      <c r="B87" s="148"/>
      <c r="C87" s="148"/>
      <c r="D87" s="148"/>
      <c r="E87" s="149"/>
      <c r="F87" s="149"/>
      <c r="G87" s="149"/>
      <c r="H87" s="149"/>
      <c r="I87" s="149"/>
      <c r="J87" s="5"/>
    </row>
    <row r="88" spans="1:10" ht="15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>
      <c r="A99" s="25"/>
      <c r="B99" s="25"/>
      <c r="C99" s="25"/>
      <c r="D99" s="25"/>
      <c r="E99" s="25"/>
      <c r="F99" s="25"/>
      <c r="G99" s="25"/>
      <c r="H99" s="25"/>
      <c r="I99" s="25"/>
      <c r="J99" s="25"/>
    </row>
  </sheetData>
  <sheetProtection/>
  <mergeCells count="22">
    <mergeCell ref="A84:B84"/>
    <mergeCell ref="A78:B78"/>
    <mergeCell ref="A79:B79"/>
    <mergeCell ref="A81:B81"/>
    <mergeCell ref="A82:B82"/>
    <mergeCell ref="A80:B80"/>
    <mergeCell ref="A1:J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63:B63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66" t="s">
        <v>91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4" t="s">
        <v>18</v>
      </c>
      <c r="B2" s="14"/>
      <c r="C2" s="14"/>
      <c r="D2" s="14"/>
      <c r="E2" s="15"/>
      <c r="F2" s="15"/>
      <c r="G2" s="15"/>
      <c r="H2" s="16"/>
      <c r="I2" s="16"/>
      <c r="J2" s="17"/>
      <c r="K2" s="14"/>
    </row>
    <row r="3" spans="1:11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  <c r="K3" s="65">
        <v>2006</v>
      </c>
    </row>
    <row r="4" spans="1:11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  <c r="K4" s="65"/>
    </row>
    <row r="5" spans="1:11" s="19" customFormat="1" ht="12.75" customHeight="1">
      <c r="A5" s="63" t="s">
        <v>12</v>
      </c>
      <c r="B5" s="70"/>
      <c r="C5" s="67"/>
      <c r="D5" s="67" t="s">
        <v>70</v>
      </c>
      <c r="E5" s="69"/>
      <c r="F5" s="69"/>
      <c r="G5" s="69"/>
      <c r="H5" s="69"/>
      <c r="I5" s="69" t="s">
        <v>10</v>
      </c>
      <c r="J5" s="69" t="s">
        <v>71</v>
      </c>
      <c r="K5" s="69"/>
    </row>
    <row r="6" ht="1.5" customHeight="1"/>
    <row r="7" spans="1:11" ht="15" customHeight="1">
      <c r="A7" s="32" t="s">
        <v>13</v>
      </c>
      <c r="B7" s="8"/>
      <c r="C7" s="8"/>
      <c r="D7" s="8"/>
      <c r="E7" s="83">
        <v>162.99200000000002</v>
      </c>
      <c r="F7" s="58">
        <v>164.544</v>
      </c>
      <c r="G7" s="83">
        <v>589.602</v>
      </c>
      <c r="H7" s="58">
        <v>495.014</v>
      </c>
      <c r="I7" s="58">
        <v>428</v>
      </c>
      <c r="J7" s="58">
        <v>412</v>
      </c>
      <c r="K7" s="58">
        <v>412</v>
      </c>
    </row>
    <row r="8" spans="1:11" ht="15" customHeight="1">
      <c r="A8" s="32" t="s">
        <v>14</v>
      </c>
      <c r="B8" s="3"/>
      <c r="C8" s="3"/>
      <c r="D8" s="3"/>
      <c r="E8" s="82">
        <v>-143.06200000000004</v>
      </c>
      <c r="F8" s="52">
        <v>-142.717</v>
      </c>
      <c r="G8" s="82">
        <v>-519.5590000000001</v>
      </c>
      <c r="H8" s="52">
        <v>-436.823</v>
      </c>
      <c r="I8" s="52">
        <v>-402</v>
      </c>
      <c r="J8" s="52">
        <v>-379</v>
      </c>
      <c r="K8" s="52">
        <v>-379</v>
      </c>
    </row>
    <row r="9" spans="1:11" ht="15" customHeight="1">
      <c r="A9" s="32" t="s">
        <v>15</v>
      </c>
      <c r="B9" s="3"/>
      <c r="C9" s="3"/>
      <c r="D9" s="3"/>
      <c r="E9" s="82"/>
      <c r="F9" s="52"/>
      <c r="G9" s="82"/>
      <c r="H9" s="52"/>
      <c r="I9" s="52"/>
      <c r="J9" s="52"/>
      <c r="K9" s="52"/>
    </row>
    <row r="10" spans="1:11" ht="15" customHeight="1">
      <c r="A10" s="32" t="s">
        <v>16</v>
      </c>
      <c r="B10" s="3"/>
      <c r="C10" s="3"/>
      <c r="D10" s="3"/>
      <c r="E10" s="82"/>
      <c r="F10" s="52"/>
      <c r="G10" s="82"/>
      <c r="H10" s="52"/>
      <c r="I10" s="52"/>
      <c r="J10" s="52"/>
      <c r="K10" s="52"/>
    </row>
    <row r="11" spans="1:11" ht="15" customHeight="1">
      <c r="A11" s="33" t="s">
        <v>17</v>
      </c>
      <c r="B11" s="26"/>
      <c r="C11" s="26"/>
      <c r="D11" s="26"/>
      <c r="E11" s="80"/>
      <c r="F11" s="54"/>
      <c r="G11" s="80"/>
      <c r="H11" s="54"/>
      <c r="I11" s="54"/>
      <c r="J11" s="54"/>
      <c r="K11" s="54"/>
    </row>
    <row r="12" spans="1:11" ht="15" customHeight="1">
      <c r="A12" s="12" t="s">
        <v>0</v>
      </c>
      <c r="B12" s="12"/>
      <c r="C12" s="12"/>
      <c r="D12" s="12"/>
      <c r="E12" s="83">
        <f aca="true" t="shared" si="0" ref="E12:K12">SUM(E7:E11)</f>
        <v>19.92999999999998</v>
      </c>
      <c r="F12" s="58">
        <f t="shared" si="0"/>
        <v>21.826999999999998</v>
      </c>
      <c r="G12" s="83">
        <f t="shared" si="0"/>
        <v>70.04299999999989</v>
      </c>
      <c r="H12" s="58">
        <f t="shared" si="0"/>
        <v>58.19100000000003</v>
      </c>
      <c r="I12" s="58">
        <f t="shared" si="0"/>
        <v>26</v>
      </c>
      <c r="J12" s="58">
        <f t="shared" si="0"/>
        <v>33</v>
      </c>
      <c r="K12" s="58">
        <f t="shared" si="0"/>
        <v>33</v>
      </c>
    </row>
    <row r="13" spans="1:11" ht="15" customHeight="1">
      <c r="A13" s="33" t="s">
        <v>96</v>
      </c>
      <c r="B13" s="26"/>
      <c r="C13" s="26"/>
      <c r="D13" s="26"/>
      <c r="E13" s="80">
        <v>-1.193</v>
      </c>
      <c r="F13" s="54">
        <v>-1.3110000000000002</v>
      </c>
      <c r="G13" s="80">
        <v>-4.92</v>
      </c>
      <c r="H13" s="54">
        <v>-4.7860000000000005</v>
      </c>
      <c r="I13" s="54">
        <v>-4</v>
      </c>
      <c r="J13" s="54">
        <v>-3</v>
      </c>
      <c r="K13" s="54">
        <v>-3</v>
      </c>
    </row>
    <row r="14" spans="1:11" ht="15" customHeight="1">
      <c r="A14" s="12" t="s">
        <v>1</v>
      </c>
      <c r="B14" s="12"/>
      <c r="C14" s="12"/>
      <c r="D14" s="12"/>
      <c r="E14" s="83">
        <f aca="true" t="shared" si="1" ref="E14:K14">SUM(E12:E13)</f>
        <v>18.736999999999977</v>
      </c>
      <c r="F14" s="58">
        <f t="shared" si="1"/>
        <v>20.516</v>
      </c>
      <c r="G14" s="83">
        <f t="shared" si="1"/>
        <v>65.12299999999989</v>
      </c>
      <c r="H14" s="58">
        <f t="shared" si="1"/>
        <v>53.40500000000003</v>
      </c>
      <c r="I14" s="58">
        <f t="shared" si="1"/>
        <v>22</v>
      </c>
      <c r="J14" s="58">
        <f t="shared" si="1"/>
        <v>30</v>
      </c>
      <c r="K14" s="58">
        <f t="shared" si="1"/>
        <v>30</v>
      </c>
    </row>
    <row r="15" spans="1:11" ht="15" customHeight="1">
      <c r="A15" s="32" t="s">
        <v>19</v>
      </c>
      <c r="B15" s="4"/>
      <c r="C15" s="4"/>
      <c r="D15" s="4"/>
      <c r="E15" s="82"/>
      <c r="F15" s="52"/>
      <c r="G15" s="82"/>
      <c r="H15" s="52"/>
      <c r="I15" s="52"/>
      <c r="J15" s="52"/>
      <c r="K15" s="52"/>
    </row>
    <row r="16" spans="1:11" ht="15" customHeight="1">
      <c r="A16" s="33" t="s">
        <v>20</v>
      </c>
      <c r="B16" s="26"/>
      <c r="C16" s="26"/>
      <c r="D16" s="26"/>
      <c r="E16" s="80"/>
      <c r="F16" s="54"/>
      <c r="G16" s="80"/>
      <c r="H16" s="54"/>
      <c r="I16" s="54"/>
      <c r="J16" s="54"/>
      <c r="K16" s="54"/>
    </row>
    <row r="17" spans="1:11" ht="15" customHeight="1">
      <c r="A17" s="12" t="s">
        <v>2</v>
      </c>
      <c r="B17" s="12"/>
      <c r="C17" s="12"/>
      <c r="D17" s="12"/>
      <c r="E17" s="83">
        <f aca="true" t="shared" si="2" ref="E17:K17">SUM(E14:E16)</f>
        <v>18.736999999999977</v>
      </c>
      <c r="F17" s="58">
        <f t="shared" si="2"/>
        <v>20.516</v>
      </c>
      <c r="G17" s="83">
        <f t="shared" si="2"/>
        <v>65.12299999999989</v>
      </c>
      <c r="H17" s="58">
        <f t="shared" si="2"/>
        <v>53.40500000000003</v>
      </c>
      <c r="I17" s="58">
        <f t="shared" si="2"/>
        <v>22</v>
      </c>
      <c r="J17" s="58">
        <f t="shared" si="2"/>
        <v>30</v>
      </c>
      <c r="K17" s="58">
        <f t="shared" si="2"/>
        <v>30</v>
      </c>
    </row>
    <row r="18" spans="1:11" ht="15" customHeight="1">
      <c r="A18" s="32" t="s">
        <v>21</v>
      </c>
      <c r="B18" s="3"/>
      <c r="C18" s="3"/>
      <c r="D18" s="3"/>
      <c r="E18" s="82">
        <v>0.001</v>
      </c>
      <c r="F18" s="52">
        <v>0.152</v>
      </c>
      <c r="G18" s="82">
        <v>0.42900000000000005</v>
      </c>
      <c r="H18" s="52">
        <v>0.5910000000000001</v>
      </c>
      <c r="I18" s="52">
        <v>1</v>
      </c>
      <c r="J18" s="52"/>
      <c r="K18" s="52"/>
    </row>
    <row r="19" spans="1:11" ht="15" customHeight="1">
      <c r="A19" s="33" t="s">
        <v>22</v>
      </c>
      <c r="B19" s="26"/>
      <c r="C19" s="26"/>
      <c r="D19" s="26"/>
      <c r="E19" s="80">
        <v>-0.8250000000000001</v>
      </c>
      <c r="F19" s="54">
        <v>-1.5550000000000002</v>
      </c>
      <c r="G19" s="80">
        <v>-8.176</v>
      </c>
      <c r="H19" s="54">
        <v>-14.071000000000002</v>
      </c>
      <c r="I19" s="54">
        <v>-9</v>
      </c>
      <c r="J19" s="54">
        <v>-8</v>
      </c>
      <c r="K19" s="54">
        <v>-2</v>
      </c>
    </row>
    <row r="20" spans="1:11" ht="15" customHeight="1">
      <c r="A20" s="12" t="s">
        <v>3</v>
      </c>
      <c r="B20" s="12"/>
      <c r="C20" s="12"/>
      <c r="D20" s="12"/>
      <c r="E20" s="83">
        <f aca="true" t="shared" si="3" ref="E20:K20">SUM(E17:E19)</f>
        <v>17.91299999999998</v>
      </c>
      <c r="F20" s="58">
        <f t="shared" si="3"/>
        <v>19.113</v>
      </c>
      <c r="G20" s="83">
        <f t="shared" si="3"/>
        <v>57.37599999999989</v>
      </c>
      <c r="H20" s="58">
        <f t="shared" si="3"/>
        <v>39.925000000000026</v>
      </c>
      <c r="I20" s="58">
        <f t="shared" si="3"/>
        <v>14</v>
      </c>
      <c r="J20" s="58">
        <f t="shared" si="3"/>
        <v>22</v>
      </c>
      <c r="K20" s="58">
        <f t="shared" si="3"/>
        <v>28</v>
      </c>
    </row>
    <row r="21" spans="1:11" ht="15" customHeight="1">
      <c r="A21" s="32" t="s">
        <v>23</v>
      </c>
      <c r="B21" s="3"/>
      <c r="C21" s="3"/>
      <c r="D21" s="3"/>
      <c r="E21" s="82">
        <v>-4.323</v>
      </c>
      <c r="F21" s="52">
        <v>-5.284</v>
      </c>
      <c r="G21" s="82">
        <v>-9.615</v>
      </c>
      <c r="H21" s="52">
        <v>-1.713</v>
      </c>
      <c r="I21" s="52">
        <v>-3</v>
      </c>
      <c r="J21" s="52">
        <v>-8</v>
      </c>
      <c r="K21" s="52">
        <v>-8</v>
      </c>
    </row>
    <row r="22" spans="1:11" ht="15" customHeight="1">
      <c r="A22" s="33" t="s">
        <v>114</v>
      </c>
      <c r="B22" s="28"/>
      <c r="C22" s="28"/>
      <c r="D22" s="28"/>
      <c r="E22" s="80"/>
      <c r="F22" s="54"/>
      <c r="G22" s="80"/>
      <c r="H22" s="54"/>
      <c r="I22" s="54"/>
      <c r="J22" s="54">
        <v>-17</v>
      </c>
      <c r="K22" s="54">
        <v>-17</v>
      </c>
    </row>
    <row r="23" spans="1:11" ht="15" customHeight="1">
      <c r="A23" s="36" t="s">
        <v>24</v>
      </c>
      <c r="B23" s="13"/>
      <c r="C23" s="13"/>
      <c r="D23" s="13"/>
      <c r="E23" s="83">
        <f aca="true" t="shared" si="4" ref="E23:K23">SUM(E20:E22)</f>
        <v>13.589999999999979</v>
      </c>
      <c r="F23" s="58">
        <f t="shared" si="4"/>
        <v>13.829</v>
      </c>
      <c r="G23" s="83">
        <f t="shared" si="4"/>
        <v>47.76099999999989</v>
      </c>
      <c r="H23" s="58">
        <f t="shared" si="4"/>
        <v>38.212000000000025</v>
      </c>
      <c r="I23" s="58">
        <f t="shared" si="4"/>
        <v>11</v>
      </c>
      <c r="J23" s="58">
        <f t="shared" si="4"/>
        <v>-3</v>
      </c>
      <c r="K23" s="58">
        <f t="shared" si="4"/>
        <v>3</v>
      </c>
    </row>
    <row r="24" spans="1:11" ht="15" customHeight="1">
      <c r="A24" s="32" t="s">
        <v>25</v>
      </c>
      <c r="B24" s="3"/>
      <c r="C24" s="3"/>
      <c r="D24" s="3"/>
      <c r="E24" s="79">
        <f aca="true" t="shared" si="5" ref="E24:K24">E23-E25</f>
        <v>13.589999999999979</v>
      </c>
      <c r="F24" s="55">
        <f t="shared" si="5"/>
        <v>13.829</v>
      </c>
      <c r="G24" s="79">
        <f t="shared" si="5"/>
        <v>47.76099999999989</v>
      </c>
      <c r="H24" s="55">
        <f t="shared" si="5"/>
        <v>38.212000000000025</v>
      </c>
      <c r="I24" s="55">
        <f t="shared" si="5"/>
        <v>11</v>
      </c>
      <c r="J24" s="55">
        <f t="shared" si="5"/>
        <v>-3</v>
      </c>
      <c r="K24" s="55">
        <f t="shared" si="5"/>
        <v>3</v>
      </c>
    </row>
    <row r="25" spans="1:11" ht="15" customHeight="1">
      <c r="A25" s="32" t="s">
        <v>117</v>
      </c>
      <c r="B25" s="3"/>
      <c r="C25" s="3"/>
      <c r="D25" s="3"/>
      <c r="E25" s="82"/>
      <c r="F25" s="52"/>
      <c r="G25" s="82"/>
      <c r="H25" s="52"/>
      <c r="I25" s="52"/>
      <c r="J25" s="52"/>
      <c r="K25" s="52"/>
    </row>
    <row r="26" spans="1:11" ht="15">
      <c r="A26" s="3"/>
      <c r="B26" s="3"/>
      <c r="C26" s="3"/>
      <c r="D26" s="3"/>
      <c r="E26" s="52"/>
      <c r="F26" s="52"/>
      <c r="G26" s="52"/>
      <c r="H26" s="52"/>
      <c r="I26" s="52"/>
      <c r="J26" s="52"/>
      <c r="K26" s="52"/>
    </row>
    <row r="27" spans="1:11" ht="12.75" customHeight="1">
      <c r="A27" s="62"/>
      <c r="B27" s="62"/>
      <c r="C27" s="67"/>
      <c r="D27" s="64"/>
      <c r="E27" s="65">
        <f aca="true" t="shared" si="6" ref="E27:K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2006</v>
      </c>
      <c r="K27" s="65">
        <f t="shared" si="6"/>
        <v>2006</v>
      </c>
    </row>
    <row r="28" spans="1:11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  <c r="K28" s="85"/>
    </row>
    <row r="29" spans="1:11" s="20" customFormat="1" ht="15" customHeight="1">
      <c r="A29" s="63" t="s">
        <v>112</v>
      </c>
      <c r="B29" s="72"/>
      <c r="C29" s="67"/>
      <c r="D29" s="67"/>
      <c r="E29" s="86">
        <f>IF(E$5=0,"",E$5)</f>
      </c>
      <c r="F29" s="86">
        <f>IF(F$5=0,"",F$5)</f>
      </c>
      <c r="G29" s="86">
        <f>IF(G$5=0,"",G$5)</f>
      </c>
      <c r="H29" s="86">
        <f>IF(H$5=0,"",H$5)</f>
      </c>
      <c r="I29" s="86"/>
      <c r="J29" s="86"/>
      <c r="K29" s="86"/>
    </row>
    <row r="30" spans="5:11" ht="1.5" customHeight="1">
      <c r="E30" s="42"/>
      <c r="F30" s="42"/>
      <c r="G30" s="42"/>
      <c r="H30" s="42"/>
      <c r="I30" s="42"/>
      <c r="J30" s="42"/>
      <c r="K30" s="42"/>
    </row>
    <row r="31" spans="1:11" ht="15" customHeight="1">
      <c r="A31" s="32" t="s">
        <v>4</v>
      </c>
      <c r="B31" s="9"/>
      <c r="C31" s="9"/>
      <c r="D31" s="9"/>
      <c r="E31" s="82">
        <v>204.12300000000002</v>
      </c>
      <c r="F31" s="52">
        <v>204.12300000000002</v>
      </c>
      <c r="G31" s="82">
        <v>204.12300000000002</v>
      </c>
      <c r="H31" s="52">
        <v>204.12300000000002</v>
      </c>
      <c r="I31" s="52">
        <v>204</v>
      </c>
      <c r="J31" s="52">
        <v>204</v>
      </c>
      <c r="K31" s="52"/>
    </row>
    <row r="32" spans="1:11" ht="15" customHeight="1">
      <c r="A32" s="32" t="s">
        <v>27</v>
      </c>
      <c r="B32" s="8"/>
      <c r="C32" s="8"/>
      <c r="D32" s="8"/>
      <c r="E32" s="82">
        <v>2.192</v>
      </c>
      <c r="F32" s="52">
        <v>1.0219999999999994</v>
      </c>
      <c r="G32" s="82">
        <v>2.317</v>
      </c>
      <c r="H32" s="52">
        <v>1.1719999999999997</v>
      </c>
      <c r="I32" s="52">
        <v>2</v>
      </c>
      <c r="J32" s="52">
        <v>1</v>
      </c>
      <c r="K32" s="52">
        <v>1</v>
      </c>
    </row>
    <row r="33" spans="1:11" ht="15" customHeight="1">
      <c r="A33" s="32" t="s">
        <v>28</v>
      </c>
      <c r="B33" s="8"/>
      <c r="C33" s="8"/>
      <c r="D33" s="8"/>
      <c r="E33" s="82">
        <v>18.23499999999999</v>
      </c>
      <c r="F33" s="52">
        <v>18.687</v>
      </c>
      <c r="G33" s="82">
        <v>18.967999999999993</v>
      </c>
      <c r="H33" s="52">
        <v>18.319</v>
      </c>
      <c r="I33" s="52">
        <v>17</v>
      </c>
      <c r="J33" s="52">
        <v>19</v>
      </c>
      <c r="K33" s="52">
        <v>18</v>
      </c>
    </row>
    <row r="34" spans="1:11" ht="15" customHeight="1">
      <c r="A34" s="32" t="s">
        <v>29</v>
      </c>
      <c r="B34" s="8"/>
      <c r="C34" s="8"/>
      <c r="D34" s="8"/>
      <c r="E34" s="82"/>
      <c r="F34" s="52"/>
      <c r="G34" s="82"/>
      <c r="H34" s="52"/>
      <c r="I34" s="52"/>
      <c r="J34" s="52"/>
      <c r="K34" s="52"/>
    </row>
    <row r="35" spans="1:11" ht="15" customHeight="1">
      <c r="A35" s="33" t="s">
        <v>30</v>
      </c>
      <c r="B35" s="26"/>
      <c r="C35" s="26"/>
      <c r="D35" s="26"/>
      <c r="E35" s="80">
        <v>1.5970000000000002</v>
      </c>
      <c r="F35" s="54">
        <v>2.362</v>
      </c>
      <c r="G35" s="80">
        <v>1.945</v>
      </c>
      <c r="H35" s="54">
        <v>1.28</v>
      </c>
      <c r="I35" s="54">
        <v>1</v>
      </c>
      <c r="J35" s="54">
        <v>1</v>
      </c>
      <c r="K35" s="54">
        <v>2</v>
      </c>
    </row>
    <row r="36" spans="1:11" ht="15" customHeight="1">
      <c r="A36" s="34" t="s">
        <v>31</v>
      </c>
      <c r="B36" s="12"/>
      <c r="C36" s="12"/>
      <c r="D36" s="12"/>
      <c r="E36" s="83">
        <f aca="true" t="shared" si="7" ref="E36:K36">SUM(E31:E35)</f>
        <v>226.14700000000002</v>
      </c>
      <c r="F36" s="114">
        <f t="shared" si="7"/>
        <v>226.19400000000002</v>
      </c>
      <c r="G36" s="83">
        <f t="shared" si="7"/>
        <v>227.353</v>
      </c>
      <c r="H36" s="58">
        <f t="shared" si="7"/>
        <v>224.894</v>
      </c>
      <c r="I36" s="58">
        <f t="shared" si="7"/>
        <v>224</v>
      </c>
      <c r="J36" s="58">
        <f t="shared" si="7"/>
        <v>225</v>
      </c>
      <c r="K36" s="58">
        <f t="shared" si="7"/>
        <v>21</v>
      </c>
    </row>
    <row r="37" spans="1:11" ht="15" customHeight="1">
      <c r="A37" s="32" t="s">
        <v>32</v>
      </c>
      <c r="B37" s="3"/>
      <c r="C37" s="3"/>
      <c r="D37" s="3"/>
      <c r="E37" s="82">
        <v>119.781</v>
      </c>
      <c r="F37" s="136">
        <v>137.587</v>
      </c>
      <c r="G37" s="82">
        <v>99.17</v>
      </c>
      <c r="H37" s="52">
        <v>103.143</v>
      </c>
      <c r="I37" s="52">
        <v>66</v>
      </c>
      <c r="J37" s="52">
        <v>80</v>
      </c>
      <c r="K37" s="52">
        <v>80</v>
      </c>
    </row>
    <row r="38" spans="1:11" ht="15" customHeight="1">
      <c r="A38" s="32" t="s">
        <v>33</v>
      </c>
      <c r="B38" s="3"/>
      <c r="C38" s="3"/>
      <c r="D38" s="3"/>
      <c r="E38" s="82"/>
      <c r="F38" s="136"/>
      <c r="G38" s="82"/>
      <c r="H38" s="52"/>
      <c r="I38" s="52"/>
      <c r="J38" s="52"/>
      <c r="K38" s="52"/>
    </row>
    <row r="39" spans="1:11" ht="15" customHeight="1">
      <c r="A39" s="32" t="s">
        <v>34</v>
      </c>
      <c r="B39" s="3"/>
      <c r="C39" s="3"/>
      <c r="D39" s="3"/>
      <c r="E39" s="82">
        <v>158.49200000000002</v>
      </c>
      <c r="F39" s="136">
        <v>145.17700000000002</v>
      </c>
      <c r="G39" s="82">
        <v>110.80899999999998</v>
      </c>
      <c r="H39" s="52">
        <v>108.72500000000002</v>
      </c>
      <c r="I39" s="52">
        <v>73</v>
      </c>
      <c r="J39" s="52">
        <v>71</v>
      </c>
      <c r="K39" s="52">
        <v>79</v>
      </c>
    </row>
    <row r="40" spans="1:11" ht="15" customHeight="1">
      <c r="A40" s="32" t="s">
        <v>35</v>
      </c>
      <c r="B40" s="3"/>
      <c r="C40" s="3"/>
      <c r="D40" s="3"/>
      <c r="E40" s="82">
        <v>54.195</v>
      </c>
      <c r="F40" s="136">
        <v>25.412000000000003</v>
      </c>
      <c r="G40" s="82">
        <v>51.14</v>
      </c>
      <c r="H40" s="52">
        <v>19.497</v>
      </c>
      <c r="I40" s="52">
        <v>18</v>
      </c>
      <c r="J40" s="52">
        <v>9</v>
      </c>
      <c r="K40" s="52">
        <v>11</v>
      </c>
    </row>
    <row r="41" spans="1:11" ht="15" customHeight="1">
      <c r="A41" s="33" t="s">
        <v>36</v>
      </c>
      <c r="B41" s="26"/>
      <c r="C41" s="26"/>
      <c r="D41" s="26"/>
      <c r="E41" s="80"/>
      <c r="F41" s="137"/>
      <c r="G41" s="80"/>
      <c r="H41" s="54"/>
      <c r="I41" s="54"/>
      <c r="J41" s="54"/>
      <c r="K41" s="54">
        <v>31</v>
      </c>
    </row>
    <row r="42" spans="1:11" ht="15" customHeight="1">
      <c r="A42" s="35" t="s">
        <v>37</v>
      </c>
      <c r="B42" s="23"/>
      <c r="C42" s="23"/>
      <c r="D42" s="23"/>
      <c r="E42" s="88">
        <f aca="true" t="shared" si="8" ref="E42:K42">SUM(E37:E41)</f>
        <v>332.468</v>
      </c>
      <c r="F42" s="131">
        <f t="shared" si="8"/>
        <v>308.176</v>
      </c>
      <c r="G42" s="88">
        <f t="shared" si="8"/>
        <v>261.11899999999997</v>
      </c>
      <c r="H42" s="89">
        <f t="shared" si="8"/>
        <v>231.365</v>
      </c>
      <c r="I42" s="89">
        <f t="shared" si="8"/>
        <v>157</v>
      </c>
      <c r="J42" s="89">
        <f t="shared" si="8"/>
        <v>160</v>
      </c>
      <c r="K42" s="89">
        <f t="shared" si="8"/>
        <v>201</v>
      </c>
    </row>
    <row r="43" spans="1:11" ht="15" customHeight="1">
      <c r="A43" s="34" t="s">
        <v>38</v>
      </c>
      <c r="B43" s="11"/>
      <c r="C43" s="11"/>
      <c r="D43" s="11"/>
      <c r="E43" s="83">
        <f aca="true" t="shared" si="9" ref="E43:K43">E36+E42</f>
        <v>558.615</v>
      </c>
      <c r="F43" s="114">
        <f t="shared" si="9"/>
        <v>534.37</v>
      </c>
      <c r="G43" s="83">
        <f t="shared" si="9"/>
        <v>488.472</v>
      </c>
      <c r="H43" s="58">
        <f t="shared" si="9"/>
        <v>456.259</v>
      </c>
      <c r="I43" s="58">
        <f t="shared" si="9"/>
        <v>381</v>
      </c>
      <c r="J43" s="58">
        <f t="shared" si="9"/>
        <v>385</v>
      </c>
      <c r="K43" s="58">
        <f t="shared" si="9"/>
        <v>222</v>
      </c>
    </row>
    <row r="44" spans="1:11" ht="15" customHeight="1">
      <c r="A44" s="32" t="s">
        <v>39</v>
      </c>
      <c r="B44" s="3"/>
      <c r="C44" s="3"/>
      <c r="D44" s="3"/>
      <c r="E44" s="82">
        <v>311.852</v>
      </c>
      <c r="F44" s="136">
        <v>269.007</v>
      </c>
      <c r="G44" s="82">
        <v>298.592</v>
      </c>
      <c r="H44" s="52">
        <v>252.94200000000004</v>
      </c>
      <c r="I44" s="52">
        <v>212</v>
      </c>
      <c r="J44" s="52">
        <v>200</v>
      </c>
      <c r="K44" s="52">
        <v>96</v>
      </c>
    </row>
    <row r="45" spans="1:11" ht="15" customHeight="1">
      <c r="A45" s="32" t="s">
        <v>116</v>
      </c>
      <c r="B45" s="3"/>
      <c r="C45" s="3"/>
      <c r="D45" s="3"/>
      <c r="E45" s="82"/>
      <c r="F45" s="136"/>
      <c r="G45" s="82"/>
      <c r="H45" s="52"/>
      <c r="I45" s="52"/>
      <c r="J45" s="52"/>
      <c r="K45" s="52"/>
    </row>
    <row r="46" spans="1:11" ht="15" customHeight="1">
      <c r="A46" s="32" t="s">
        <v>41</v>
      </c>
      <c r="B46" s="3"/>
      <c r="C46" s="3"/>
      <c r="D46" s="3"/>
      <c r="E46" s="82"/>
      <c r="F46" s="136"/>
      <c r="G46" s="82"/>
      <c r="H46" s="52"/>
      <c r="I46" s="52"/>
      <c r="J46" s="52"/>
      <c r="K46" s="52"/>
    </row>
    <row r="47" spans="1:11" ht="15" customHeight="1">
      <c r="A47" s="32" t="s">
        <v>42</v>
      </c>
      <c r="B47" s="3"/>
      <c r="C47" s="3"/>
      <c r="D47" s="3"/>
      <c r="E47" s="82">
        <v>3.1060000000000003</v>
      </c>
      <c r="F47" s="136">
        <v>5.817</v>
      </c>
      <c r="G47" s="82">
        <v>4.12</v>
      </c>
      <c r="H47" s="52">
        <v>5.788</v>
      </c>
      <c r="I47" s="52">
        <v>4</v>
      </c>
      <c r="J47" s="52">
        <v>3</v>
      </c>
      <c r="K47" s="52">
        <v>3</v>
      </c>
    </row>
    <row r="48" spans="1:11" ht="15" customHeight="1">
      <c r="A48" s="32" t="s">
        <v>43</v>
      </c>
      <c r="B48" s="3"/>
      <c r="C48" s="3"/>
      <c r="D48" s="3"/>
      <c r="E48" s="82">
        <v>117.215</v>
      </c>
      <c r="F48" s="136">
        <v>141.582</v>
      </c>
      <c r="G48" s="82">
        <v>91.411</v>
      </c>
      <c r="H48" s="52">
        <v>125.25800000000001</v>
      </c>
      <c r="I48" s="52">
        <v>122</v>
      </c>
      <c r="J48" s="52">
        <v>139</v>
      </c>
      <c r="K48" s="52">
        <v>41</v>
      </c>
    </row>
    <row r="49" spans="1:11" ht="15" customHeight="1">
      <c r="A49" s="32" t="s">
        <v>44</v>
      </c>
      <c r="B49" s="3"/>
      <c r="C49" s="3"/>
      <c r="D49" s="3"/>
      <c r="E49" s="82">
        <v>116.24600000000001</v>
      </c>
      <c r="F49" s="136">
        <v>110.67399999999999</v>
      </c>
      <c r="G49" s="82">
        <v>84.153</v>
      </c>
      <c r="H49" s="52">
        <v>64.981</v>
      </c>
      <c r="I49" s="52">
        <v>41</v>
      </c>
      <c r="J49" s="52">
        <v>43</v>
      </c>
      <c r="K49" s="52">
        <v>50</v>
      </c>
    </row>
    <row r="50" spans="1:11" ht="15" customHeight="1">
      <c r="A50" s="32" t="s">
        <v>102</v>
      </c>
      <c r="B50" s="3"/>
      <c r="C50" s="3"/>
      <c r="D50" s="3"/>
      <c r="E50" s="82">
        <v>10.196</v>
      </c>
      <c r="F50" s="136">
        <v>7.29</v>
      </c>
      <c r="G50" s="82">
        <v>10.196</v>
      </c>
      <c r="H50" s="52">
        <v>7.29</v>
      </c>
      <c r="I50" s="52">
        <v>2</v>
      </c>
      <c r="J50" s="52"/>
      <c r="K50" s="52"/>
    </row>
    <row r="51" spans="1:11" ht="15" customHeight="1">
      <c r="A51" s="33" t="s">
        <v>45</v>
      </c>
      <c r="B51" s="26"/>
      <c r="C51" s="26"/>
      <c r="D51" s="26"/>
      <c r="E51" s="80"/>
      <c r="F51" s="137"/>
      <c r="G51" s="80"/>
      <c r="H51" s="54"/>
      <c r="I51" s="54"/>
      <c r="J51" s="54"/>
      <c r="K51" s="54">
        <v>32</v>
      </c>
    </row>
    <row r="52" spans="1:11" ht="15" customHeight="1">
      <c r="A52" s="34" t="s">
        <v>46</v>
      </c>
      <c r="B52" s="11"/>
      <c r="C52" s="11"/>
      <c r="D52" s="11"/>
      <c r="E52" s="83">
        <f aca="true" t="shared" si="10" ref="E52:K52">SUM(E44:E51)</f>
        <v>558.615</v>
      </c>
      <c r="F52" s="114">
        <f t="shared" si="10"/>
        <v>534.37</v>
      </c>
      <c r="G52" s="83">
        <f t="shared" si="10"/>
        <v>488.47200000000004</v>
      </c>
      <c r="H52" s="58">
        <f t="shared" si="10"/>
        <v>456.25900000000007</v>
      </c>
      <c r="I52" s="58">
        <f t="shared" si="10"/>
        <v>381</v>
      </c>
      <c r="J52" s="58">
        <f t="shared" si="10"/>
        <v>385</v>
      </c>
      <c r="K52" s="58">
        <f t="shared" si="10"/>
        <v>222</v>
      </c>
    </row>
    <row r="53" spans="1:11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  <c r="K53" s="52"/>
    </row>
    <row r="54" spans="1:11" ht="12.75" customHeight="1">
      <c r="A54" s="73"/>
      <c r="B54" s="62"/>
      <c r="C54" s="64"/>
      <c r="D54" s="64"/>
      <c r="E54" s="65">
        <f aca="true" t="shared" si="11" ref="E54:K54">E$3</f>
        <v>2010</v>
      </c>
      <c r="F54" s="65">
        <f t="shared" si="11"/>
        <v>2009</v>
      </c>
      <c r="G54" s="65">
        <f t="shared" si="11"/>
        <v>2009</v>
      </c>
      <c r="H54" s="65">
        <f t="shared" si="11"/>
        <v>2008</v>
      </c>
      <c r="I54" s="65">
        <f t="shared" si="11"/>
        <v>2007</v>
      </c>
      <c r="J54" s="65">
        <f t="shared" si="11"/>
        <v>2006</v>
      </c>
      <c r="K54" s="65">
        <f t="shared" si="11"/>
        <v>2006</v>
      </c>
    </row>
    <row r="55" spans="1:11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  <c r="K55" s="85"/>
    </row>
    <row r="56" spans="1:11" s="20" customFormat="1" ht="15" customHeight="1">
      <c r="A56" s="73" t="s">
        <v>111</v>
      </c>
      <c r="B56" s="72"/>
      <c r="C56" s="67"/>
      <c r="D56" s="67"/>
      <c r="E56" s="86">
        <f>IF(E$5=0,"",E$5)</f>
      </c>
      <c r="F56" s="86">
        <f>IF(F$5=0,"",F$5)</f>
      </c>
      <c r="G56" s="86"/>
      <c r="H56" s="86">
        <f>IF(H$5=0,"",H$5)</f>
      </c>
      <c r="I56" s="86"/>
      <c r="J56" s="86"/>
      <c r="K56" s="86"/>
    </row>
    <row r="57" spans="5:11" ht="1.5" customHeight="1">
      <c r="E57" s="42"/>
      <c r="F57" s="42"/>
      <c r="G57" s="42"/>
      <c r="H57" s="42"/>
      <c r="I57" s="42"/>
      <c r="J57" s="42"/>
      <c r="K57" s="42"/>
    </row>
    <row r="58" spans="1:11" ht="24.75" customHeight="1">
      <c r="A58" s="167" t="s">
        <v>48</v>
      </c>
      <c r="B58" s="167"/>
      <c r="C58" s="10"/>
      <c r="D58" s="10"/>
      <c r="E58" s="79">
        <v>22.201</v>
      </c>
      <c r="F58" s="55">
        <v>24.226</v>
      </c>
      <c r="G58" s="79">
        <v>63.315000000000005</v>
      </c>
      <c r="H58" s="55">
        <v>42.86300000000001</v>
      </c>
      <c r="I58" s="55">
        <v>14</v>
      </c>
      <c r="J58" s="55"/>
      <c r="K58" s="55">
        <v>15</v>
      </c>
    </row>
    <row r="59" spans="1:11" ht="15" customHeight="1">
      <c r="A59" s="165" t="s">
        <v>49</v>
      </c>
      <c r="B59" s="165"/>
      <c r="C59" s="27"/>
      <c r="D59" s="27"/>
      <c r="E59" s="80">
        <v>-44.485000000000014</v>
      </c>
      <c r="F59" s="54">
        <v>-33.115</v>
      </c>
      <c r="G59" s="80">
        <v>8.789000000000001</v>
      </c>
      <c r="H59" s="54">
        <v>-38.667</v>
      </c>
      <c r="I59" s="54">
        <v>20</v>
      </c>
      <c r="J59" s="54"/>
      <c r="K59" s="54">
        <v>13</v>
      </c>
    </row>
    <row r="60" spans="1:11" ht="15" customHeight="1">
      <c r="A60" s="168" t="s">
        <v>50</v>
      </c>
      <c r="B60" s="168"/>
      <c r="C60" s="29"/>
      <c r="D60" s="29"/>
      <c r="E60" s="81">
        <f>SUM(E58:E59)</f>
        <v>-22.284000000000013</v>
      </c>
      <c r="F60" s="59">
        <f>SUM(F58:F59)</f>
        <v>-8.889000000000003</v>
      </c>
      <c r="G60" s="81">
        <f>SUM(G58:G59)</f>
        <v>72.10400000000001</v>
      </c>
      <c r="H60" s="59">
        <f>SUM(H58:H59)</f>
        <v>4.196000000000005</v>
      </c>
      <c r="I60" s="59">
        <f>SUM(I58:I59)</f>
        <v>34</v>
      </c>
      <c r="J60" s="59" t="s">
        <v>11</v>
      </c>
      <c r="K60" s="59">
        <f>SUM(K58:K59)</f>
        <v>28</v>
      </c>
    </row>
    <row r="61" spans="1:11" ht="15" customHeight="1">
      <c r="A61" s="167" t="s">
        <v>51</v>
      </c>
      <c r="B61" s="167"/>
      <c r="C61" s="3"/>
      <c r="D61" s="3"/>
      <c r="E61" s="82">
        <v>-0.45</v>
      </c>
      <c r="F61" s="52">
        <v>-1.526</v>
      </c>
      <c r="G61" s="82">
        <v>-6.797000000000001</v>
      </c>
      <c r="H61" s="52">
        <v>-4.7620000000000005</v>
      </c>
      <c r="I61" s="52">
        <v>-4</v>
      </c>
      <c r="J61" s="52"/>
      <c r="K61" s="52">
        <v>-12</v>
      </c>
    </row>
    <row r="62" spans="1:11" ht="15" customHeight="1">
      <c r="A62" s="165" t="s">
        <v>103</v>
      </c>
      <c r="B62" s="165"/>
      <c r="C62" s="26"/>
      <c r="D62" s="26"/>
      <c r="E62" s="80"/>
      <c r="F62" s="54"/>
      <c r="G62" s="80"/>
      <c r="H62" s="54"/>
      <c r="I62" s="54"/>
      <c r="J62" s="54"/>
      <c r="K62" s="54"/>
    </row>
    <row r="63" spans="1:11" ht="24" customHeight="1">
      <c r="A63" s="168" t="s">
        <v>52</v>
      </c>
      <c r="B63" s="168"/>
      <c r="C63" s="30"/>
      <c r="D63" s="30"/>
      <c r="E63" s="81">
        <f>SUM(E60:E62)</f>
        <v>-22.734000000000012</v>
      </c>
      <c r="F63" s="59">
        <f>SUM(F60:F62)</f>
        <v>-10.415000000000003</v>
      </c>
      <c r="G63" s="81">
        <f>SUM(G60:G62)</f>
        <v>65.30700000000002</v>
      </c>
      <c r="H63" s="59">
        <f>SUM(H60:H62)</f>
        <v>-0.5659999999999954</v>
      </c>
      <c r="I63" s="59">
        <f>SUM(I60:I62)</f>
        <v>30</v>
      </c>
      <c r="J63" s="59" t="s">
        <v>11</v>
      </c>
      <c r="K63" s="59">
        <f>SUM(K60:K62)</f>
        <v>16</v>
      </c>
    </row>
    <row r="64" spans="1:11" ht="15" customHeight="1">
      <c r="A64" s="165" t="s">
        <v>53</v>
      </c>
      <c r="B64" s="165"/>
      <c r="C64" s="31"/>
      <c r="D64" s="31"/>
      <c r="E64" s="80"/>
      <c r="F64" s="54"/>
      <c r="G64" s="80"/>
      <c r="H64" s="54"/>
      <c r="I64" s="54"/>
      <c r="J64" s="54"/>
      <c r="K64" s="54"/>
    </row>
    <row r="65" spans="1:11" ht="15" customHeight="1">
      <c r="A65" s="168" t="s">
        <v>54</v>
      </c>
      <c r="B65" s="168"/>
      <c r="C65" s="11"/>
      <c r="D65" s="11"/>
      <c r="E65" s="83">
        <f>SUM(E63:E64)</f>
        <v>-22.734000000000012</v>
      </c>
      <c r="F65" s="58">
        <f>SUM(F63:F64)</f>
        <v>-10.415000000000003</v>
      </c>
      <c r="G65" s="83">
        <f>SUM(G63:G64)</f>
        <v>65.30700000000002</v>
      </c>
      <c r="H65" s="58">
        <f>SUM(H63:H64)</f>
        <v>-0.5659999999999954</v>
      </c>
      <c r="I65" s="58">
        <f>SUM(I63:I64)</f>
        <v>30</v>
      </c>
      <c r="J65" s="58" t="s">
        <v>11</v>
      </c>
      <c r="K65" s="58">
        <f>SUM(K63:K64)</f>
        <v>16</v>
      </c>
    </row>
    <row r="66" spans="1:11" ht="15" customHeight="1">
      <c r="A66" s="167" t="s">
        <v>55</v>
      </c>
      <c r="B66" s="167"/>
      <c r="C66" s="3"/>
      <c r="D66" s="3"/>
      <c r="E66" s="82">
        <v>26.159000000000002</v>
      </c>
      <c r="F66" s="52">
        <v>16.287</v>
      </c>
      <c r="G66" s="82">
        <v>-33.505</v>
      </c>
      <c r="H66" s="52">
        <v>2.329</v>
      </c>
      <c r="I66" s="52">
        <v>-22</v>
      </c>
      <c r="J66" s="52"/>
      <c r="K66" s="52">
        <v>-20</v>
      </c>
    </row>
    <row r="67" spans="1:11" ht="15" customHeight="1">
      <c r="A67" s="167" t="s">
        <v>56</v>
      </c>
      <c r="B67" s="167"/>
      <c r="C67" s="3"/>
      <c r="D67" s="3"/>
      <c r="E67" s="82"/>
      <c r="F67" s="52"/>
      <c r="G67" s="82"/>
      <c r="H67" s="52"/>
      <c r="I67" s="52"/>
      <c r="J67" s="52"/>
      <c r="K67" s="52"/>
    </row>
    <row r="68" spans="1:11" ht="15" customHeight="1">
      <c r="A68" s="167" t="s">
        <v>57</v>
      </c>
      <c r="B68" s="167"/>
      <c r="C68" s="3"/>
      <c r="D68" s="3"/>
      <c r="E68" s="82"/>
      <c r="F68" s="52"/>
      <c r="G68" s="82"/>
      <c r="H68" s="52"/>
      <c r="I68" s="52"/>
      <c r="J68" s="52"/>
      <c r="K68" s="52"/>
    </row>
    <row r="69" spans="1:11" ht="15" customHeight="1">
      <c r="A69" s="165" t="s">
        <v>58</v>
      </c>
      <c r="B69" s="165"/>
      <c r="C69" s="26"/>
      <c r="D69" s="26"/>
      <c r="E69" s="80"/>
      <c r="F69" s="54"/>
      <c r="G69" s="80"/>
      <c r="H69" s="54"/>
      <c r="I69" s="54"/>
      <c r="J69" s="54"/>
      <c r="K69" s="54"/>
    </row>
    <row r="70" spans="1:11" ht="15" customHeight="1">
      <c r="A70" s="37" t="s">
        <v>59</v>
      </c>
      <c r="B70" s="37"/>
      <c r="C70" s="24"/>
      <c r="D70" s="24"/>
      <c r="E70" s="84">
        <f>SUM(E66:E69)</f>
        <v>26.159000000000002</v>
      </c>
      <c r="F70" s="56">
        <f>SUM(F66:F69)</f>
        <v>16.287</v>
      </c>
      <c r="G70" s="84">
        <f>SUM(G66:G69)</f>
        <v>-33.505</v>
      </c>
      <c r="H70" s="56">
        <f>SUM(H66:H69)</f>
        <v>2.329</v>
      </c>
      <c r="I70" s="56">
        <f>SUM(I66:I69)</f>
        <v>-22</v>
      </c>
      <c r="J70" s="56" t="s">
        <v>11</v>
      </c>
      <c r="K70" s="56">
        <f>SUM(K66:K69)</f>
        <v>-20</v>
      </c>
    </row>
    <row r="71" spans="1:11" ht="15" customHeight="1">
      <c r="A71" s="168" t="s">
        <v>60</v>
      </c>
      <c r="B71" s="168"/>
      <c r="C71" s="11"/>
      <c r="D71" s="11"/>
      <c r="E71" s="83">
        <f>SUM(E70+E65)</f>
        <v>3.42499999999999</v>
      </c>
      <c r="F71" s="58">
        <f>SUM(F70+F65)</f>
        <v>5.871999999999996</v>
      </c>
      <c r="G71" s="83">
        <f>SUM(G70+G65)</f>
        <v>31.802000000000014</v>
      </c>
      <c r="H71" s="58">
        <f>SUM(H70+H65)</f>
        <v>1.7630000000000048</v>
      </c>
      <c r="I71" s="58">
        <f>SUM(I70+I65)</f>
        <v>8</v>
      </c>
      <c r="J71" s="58" t="s">
        <v>11</v>
      </c>
      <c r="K71" s="58">
        <f>SUM(K70+K65)</f>
        <v>-4</v>
      </c>
    </row>
    <row r="72" spans="1:11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  <c r="K72" s="52"/>
    </row>
    <row r="73" spans="1:11" ht="12.75" customHeight="1">
      <c r="A73" s="73"/>
      <c r="B73" s="62"/>
      <c r="C73" s="64"/>
      <c r="D73" s="64"/>
      <c r="E73" s="65">
        <f aca="true" t="shared" si="12" ref="E73:K73">E$3</f>
        <v>2010</v>
      </c>
      <c r="F73" s="65">
        <f t="shared" si="12"/>
        <v>2009</v>
      </c>
      <c r="G73" s="65">
        <f t="shared" si="12"/>
        <v>2009</v>
      </c>
      <c r="H73" s="65">
        <f t="shared" si="12"/>
        <v>2008</v>
      </c>
      <c r="I73" s="65">
        <f t="shared" si="12"/>
        <v>2007</v>
      </c>
      <c r="J73" s="65">
        <f t="shared" si="12"/>
        <v>2006</v>
      </c>
      <c r="K73" s="65">
        <f t="shared" si="12"/>
        <v>2006</v>
      </c>
    </row>
    <row r="74" spans="1:11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  <c r="K74" s="65"/>
    </row>
    <row r="75" spans="1:11" s="20" customFormat="1" ht="15" customHeight="1">
      <c r="A75" s="73" t="s">
        <v>61</v>
      </c>
      <c r="B75" s="72"/>
      <c r="C75" s="67"/>
      <c r="D75" s="67"/>
      <c r="E75" s="69"/>
      <c r="F75" s="69"/>
      <c r="G75" s="69"/>
      <c r="H75" s="69"/>
      <c r="I75" s="69"/>
      <c r="J75" s="69"/>
      <c r="K75" s="69"/>
    </row>
    <row r="76" ht="1.5" customHeight="1"/>
    <row r="77" spans="1:11" ht="15" customHeight="1">
      <c r="A77" s="167" t="s">
        <v>62</v>
      </c>
      <c r="B77" s="167"/>
      <c r="C77" s="8"/>
      <c r="D77" s="8"/>
      <c r="E77" s="111">
        <f>IF(E14=0,"-",IF(E7=0,"-",E14/E7))*100</f>
        <v>11.495656228526538</v>
      </c>
      <c r="F77" s="60">
        <f>IF(F14=0,"-",IF(F7=0,"-",F14/F7))*100</f>
        <v>12.468397510696224</v>
      </c>
      <c r="G77" s="111">
        <f>IF(G14=0,"-",IF(G7=0,"-",G14/G7))*100</f>
        <v>11.045247472023483</v>
      </c>
      <c r="H77" s="60">
        <f>IF(H14=0,"-",IF(H7=0,"-",H14/H7)*100)</f>
        <v>10.788583757227075</v>
      </c>
      <c r="I77" s="60">
        <f>IF(I14=0,"-",IF(I7=0,"-",I14/I7)*100)</f>
        <v>5.14018691588785</v>
      </c>
      <c r="J77" s="60">
        <f>IF(J14=0,"-",IF(J7=0,"-",J14/J7)*100)</f>
        <v>7.281553398058252</v>
      </c>
      <c r="K77" s="60">
        <f>IF(K14=0,"-",IF(K7=0,"-",K14/K7)*100)</f>
        <v>7.281553398058252</v>
      </c>
    </row>
    <row r="78" spans="1:11" ht="15" customHeight="1">
      <c r="A78" s="167" t="s">
        <v>63</v>
      </c>
      <c r="B78" s="167"/>
      <c r="C78" s="8"/>
      <c r="D78" s="8"/>
      <c r="E78" s="74">
        <f aca="true" t="shared" si="13" ref="E78:K78">IF(E20=0,"-",IF(E7=0,"-",E20/E7)*100)</f>
        <v>10.990109944046319</v>
      </c>
      <c r="F78" s="60">
        <f t="shared" si="13"/>
        <v>11.615738039673278</v>
      </c>
      <c r="G78" s="74">
        <f t="shared" si="13"/>
        <v>9.731310273710044</v>
      </c>
      <c r="H78" s="60">
        <f t="shared" si="13"/>
        <v>8.065428452528622</v>
      </c>
      <c r="I78" s="60">
        <f t="shared" si="13"/>
        <v>3.2710280373831773</v>
      </c>
      <c r="J78" s="60">
        <f t="shared" si="13"/>
        <v>5.339805825242718</v>
      </c>
      <c r="K78" s="60">
        <f t="shared" si="13"/>
        <v>6.796116504854369</v>
      </c>
    </row>
    <row r="79" spans="1:11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17.319331174505976</v>
      </c>
      <c r="H79" s="61">
        <f>IF((H44=0),"-",(H24/((H44+I44)/2)*100))</f>
        <v>16.43731906345309</v>
      </c>
      <c r="I79" s="61">
        <f>IF((I44=0),"-",(I24/((I44+J44)/2)*100))</f>
        <v>5.339805825242718</v>
      </c>
      <c r="J79" s="61" t="s">
        <v>11</v>
      </c>
      <c r="K79" s="61">
        <v>20.9</v>
      </c>
    </row>
    <row r="80" spans="1:11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17.066322313242694</v>
      </c>
      <c r="H80" s="61">
        <f>IF((H44=0),"-",((H17+H18)/((H44+H45+H46+H48+I44+I45+I46+I48)/2)*100))</f>
        <v>15.163156416736879</v>
      </c>
      <c r="I80" s="61">
        <f>IF((I44=0),"-",((I17+I18)/((I44+I45+I46+I48+J44+J45+J46+J48)/2)*100))</f>
        <v>6.8350668647845465</v>
      </c>
      <c r="J80" s="61" t="s">
        <v>11</v>
      </c>
      <c r="K80" s="61">
        <v>20.4</v>
      </c>
    </row>
    <row r="81" spans="1:11" ht="15" customHeight="1">
      <c r="A81" s="167" t="s">
        <v>66</v>
      </c>
      <c r="B81" s="167"/>
      <c r="C81" s="8"/>
      <c r="D81" s="8"/>
      <c r="E81" s="78">
        <f aca="true" t="shared" si="14" ref="E81:K81">IF(E44=0,"-",((E44+E45)/E52*100))</f>
        <v>55.82592662209214</v>
      </c>
      <c r="F81" s="115">
        <f t="shared" si="14"/>
        <v>50.34096225461758</v>
      </c>
      <c r="G81" s="78">
        <f t="shared" si="14"/>
        <v>61.127761673135815</v>
      </c>
      <c r="H81" s="109">
        <f t="shared" si="14"/>
        <v>55.438248889336975</v>
      </c>
      <c r="I81" s="109">
        <f t="shared" si="14"/>
        <v>55.643044619422575</v>
      </c>
      <c r="J81" s="109">
        <f t="shared" si="14"/>
        <v>51.94805194805194</v>
      </c>
      <c r="K81" s="109">
        <f t="shared" si="14"/>
        <v>43.24324324324324</v>
      </c>
    </row>
    <row r="82" spans="1:11" ht="15" customHeight="1">
      <c r="A82" s="167" t="s">
        <v>67</v>
      </c>
      <c r="B82" s="167"/>
      <c r="C82" s="8"/>
      <c r="D82" s="8"/>
      <c r="E82" s="75">
        <f aca="true" t="shared" si="15" ref="E82:K82">IF(E48=0,"-",(E48+E46-E40-E38-E34))</f>
        <v>63.02</v>
      </c>
      <c r="F82" s="116">
        <f t="shared" si="15"/>
        <v>116.16999999999999</v>
      </c>
      <c r="G82" s="75">
        <f t="shared" si="15"/>
        <v>40.271</v>
      </c>
      <c r="H82" s="1">
        <f t="shared" si="15"/>
        <v>105.76100000000001</v>
      </c>
      <c r="I82" s="1">
        <f t="shared" si="15"/>
        <v>104</v>
      </c>
      <c r="J82" s="1">
        <f t="shared" si="15"/>
        <v>130</v>
      </c>
      <c r="K82" s="1">
        <f t="shared" si="15"/>
        <v>30</v>
      </c>
    </row>
    <row r="83" spans="1:11" ht="15" customHeight="1">
      <c r="A83" s="167" t="s">
        <v>68</v>
      </c>
      <c r="B83" s="167"/>
      <c r="C83" s="3"/>
      <c r="D83" s="3"/>
      <c r="E83" s="76">
        <f aca="true" t="shared" si="16" ref="E83:K83">IF((E44=0),"-",((E48+E46)/(E44+E45)))</f>
        <v>0.37586739863781543</v>
      </c>
      <c r="F83" s="117">
        <f t="shared" si="16"/>
        <v>0.526313441657652</v>
      </c>
      <c r="G83" s="76">
        <f t="shared" si="16"/>
        <v>0.3061401511092059</v>
      </c>
      <c r="H83" s="2">
        <f t="shared" si="16"/>
        <v>0.4952044342181211</v>
      </c>
      <c r="I83" s="2">
        <f t="shared" si="16"/>
        <v>0.5754716981132075</v>
      </c>
      <c r="J83" s="2">
        <f t="shared" si="16"/>
        <v>0.695</v>
      </c>
      <c r="K83" s="2">
        <f t="shared" si="16"/>
        <v>0.4270833333333333</v>
      </c>
    </row>
    <row r="84" spans="1:11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119</v>
      </c>
      <c r="H84" s="22">
        <v>100</v>
      </c>
      <c r="I84" s="22">
        <v>91</v>
      </c>
      <c r="J84" s="22" t="s">
        <v>105</v>
      </c>
      <c r="K84" s="22">
        <v>72</v>
      </c>
    </row>
    <row r="85" spans="1:11" ht="15" customHeight="1">
      <c r="A85" s="6" t="s">
        <v>109</v>
      </c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>
      <c r="A86" s="6" t="s">
        <v>110</v>
      </c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</sheetData>
  <sheetProtection/>
  <mergeCells count="22">
    <mergeCell ref="A83:B83"/>
    <mergeCell ref="A84:B84"/>
    <mergeCell ref="A80:B80"/>
    <mergeCell ref="A64:B64"/>
    <mergeCell ref="A65:B65"/>
    <mergeCell ref="A66:B66"/>
    <mergeCell ref="A71:B71"/>
    <mergeCell ref="A77:B77"/>
    <mergeCell ref="A68:B68"/>
    <mergeCell ref="A79:B79"/>
    <mergeCell ref="A62:B62"/>
    <mergeCell ref="A1:K1"/>
    <mergeCell ref="A58:B58"/>
    <mergeCell ref="A59:B59"/>
    <mergeCell ref="A60:B60"/>
    <mergeCell ref="A61:B61"/>
    <mergeCell ref="A82:B82"/>
    <mergeCell ref="A67:B67"/>
    <mergeCell ref="A81:B81"/>
    <mergeCell ref="A69:B69"/>
    <mergeCell ref="A78:B78"/>
    <mergeCell ref="A63:B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4" t="s">
        <v>18</v>
      </c>
      <c r="B2" s="14"/>
      <c r="C2" s="14"/>
      <c r="D2" s="14"/>
      <c r="E2" s="15"/>
      <c r="F2" s="15"/>
      <c r="G2" s="15"/>
      <c r="H2" s="16"/>
      <c r="I2" s="16"/>
      <c r="J2" s="17"/>
    </row>
    <row r="3" spans="1:10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</row>
    <row r="4" spans="1:10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</row>
    <row r="5" spans="1:10" s="19" customFormat="1" ht="12.75" customHeight="1">
      <c r="A5" s="63" t="s">
        <v>12</v>
      </c>
      <c r="B5" s="70"/>
      <c r="C5" s="67"/>
      <c r="D5" s="67" t="s">
        <v>70</v>
      </c>
      <c r="E5" s="69"/>
      <c r="F5" s="69"/>
      <c r="G5" s="69"/>
      <c r="H5" s="69"/>
      <c r="I5" s="69"/>
      <c r="J5" s="69"/>
    </row>
    <row r="6" ht="1.5" customHeight="1"/>
    <row r="7" spans="1:10" ht="15" customHeight="1">
      <c r="A7" s="32" t="s">
        <v>13</v>
      </c>
      <c r="B7" s="8"/>
      <c r="C7" s="8"/>
      <c r="D7" s="8"/>
      <c r="E7" s="83">
        <v>405.558</v>
      </c>
      <c r="F7" s="58">
        <v>353.341</v>
      </c>
      <c r="G7" s="83">
        <v>1360.4160000000002</v>
      </c>
      <c r="H7" s="58">
        <v>1535.6390000000001</v>
      </c>
      <c r="I7" s="58">
        <v>1571</v>
      </c>
      <c r="J7" s="58">
        <v>1448</v>
      </c>
    </row>
    <row r="8" spans="1:10" ht="15" customHeight="1">
      <c r="A8" s="32" t="s">
        <v>14</v>
      </c>
      <c r="B8" s="3"/>
      <c r="C8" s="3"/>
      <c r="D8" s="3"/>
      <c r="E8" s="82">
        <v>-366.882</v>
      </c>
      <c r="F8" s="52">
        <v>-327.09000000000003</v>
      </c>
      <c r="G8" s="82">
        <v>-1233.259</v>
      </c>
      <c r="H8" s="52">
        <v>-1365.814</v>
      </c>
      <c r="I8" s="52">
        <v>-1376</v>
      </c>
      <c r="J8" s="52">
        <v>-1296</v>
      </c>
    </row>
    <row r="9" spans="1:10" ht="15" customHeight="1">
      <c r="A9" s="32" t="s">
        <v>15</v>
      </c>
      <c r="B9" s="3"/>
      <c r="C9" s="3"/>
      <c r="D9" s="3"/>
      <c r="E9" s="82">
        <v>-0.21399999999999997</v>
      </c>
      <c r="F9" s="52">
        <v>0.56</v>
      </c>
      <c r="G9" s="82">
        <v>-5.359999999999999</v>
      </c>
      <c r="H9" s="52">
        <v>-3.444</v>
      </c>
      <c r="I9" s="52">
        <v>6</v>
      </c>
      <c r="J9" s="52">
        <v>-1</v>
      </c>
    </row>
    <row r="10" spans="1:10" ht="15" customHeight="1">
      <c r="A10" s="32" t="s">
        <v>16</v>
      </c>
      <c r="B10" s="3"/>
      <c r="C10" s="3"/>
      <c r="D10" s="3"/>
      <c r="E10" s="82"/>
      <c r="F10" s="52"/>
      <c r="G10" s="82"/>
      <c r="H10" s="52"/>
      <c r="I10" s="52"/>
      <c r="J10" s="52"/>
    </row>
    <row r="11" spans="1:10" ht="15" customHeight="1">
      <c r="A11" s="33" t="s">
        <v>17</v>
      </c>
      <c r="B11" s="26"/>
      <c r="C11" s="26"/>
      <c r="D11" s="26"/>
      <c r="E11" s="80"/>
      <c r="F11" s="54"/>
      <c r="G11" s="80"/>
      <c r="H11" s="54"/>
      <c r="I11" s="54"/>
      <c r="J11" s="54"/>
    </row>
    <row r="12" spans="1:10" ht="15" customHeight="1">
      <c r="A12" s="12" t="s">
        <v>0</v>
      </c>
      <c r="B12" s="12"/>
      <c r="C12" s="12"/>
      <c r="D12" s="12"/>
      <c r="E12" s="83">
        <f aca="true" t="shared" si="0" ref="E12:J12">SUM(E7:E11)</f>
        <v>38.46199999999999</v>
      </c>
      <c r="F12" s="58">
        <f t="shared" si="0"/>
        <v>26.810999999999975</v>
      </c>
      <c r="G12" s="83">
        <f t="shared" si="0"/>
        <v>121.79700000000015</v>
      </c>
      <c r="H12" s="58">
        <f t="shared" si="0"/>
        <v>166.38100000000006</v>
      </c>
      <c r="I12" s="58">
        <f t="shared" si="0"/>
        <v>201</v>
      </c>
      <c r="J12" s="58">
        <f t="shared" si="0"/>
        <v>151</v>
      </c>
    </row>
    <row r="13" spans="1:10" ht="15" customHeight="1">
      <c r="A13" s="33" t="s">
        <v>96</v>
      </c>
      <c r="B13" s="26"/>
      <c r="C13" s="26"/>
      <c r="D13" s="26"/>
      <c r="E13" s="80">
        <v>-10.378</v>
      </c>
      <c r="F13" s="54">
        <v>-9.31</v>
      </c>
      <c r="G13" s="80">
        <v>-35.581</v>
      </c>
      <c r="H13" s="54">
        <v>-36.123000000000005</v>
      </c>
      <c r="I13" s="54">
        <v>-40</v>
      </c>
      <c r="J13" s="54">
        <v>-44</v>
      </c>
    </row>
    <row r="14" spans="1:10" ht="15" customHeight="1">
      <c r="A14" s="12" t="s">
        <v>1</v>
      </c>
      <c r="B14" s="12"/>
      <c r="C14" s="12"/>
      <c r="D14" s="12"/>
      <c r="E14" s="83">
        <f aca="true" t="shared" si="1" ref="E14:J14">SUM(E12:E13)</f>
        <v>28.08399999999999</v>
      </c>
      <c r="F14" s="58">
        <f t="shared" si="1"/>
        <v>17.500999999999976</v>
      </c>
      <c r="G14" s="83">
        <f t="shared" si="1"/>
        <v>86.21600000000015</v>
      </c>
      <c r="H14" s="58">
        <f t="shared" si="1"/>
        <v>130.25800000000004</v>
      </c>
      <c r="I14" s="58">
        <f t="shared" si="1"/>
        <v>161</v>
      </c>
      <c r="J14" s="58">
        <f t="shared" si="1"/>
        <v>107</v>
      </c>
    </row>
    <row r="15" spans="1:10" ht="15" customHeight="1">
      <c r="A15" s="32" t="s">
        <v>19</v>
      </c>
      <c r="B15" s="4"/>
      <c r="C15" s="4"/>
      <c r="D15" s="4"/>
      <c r="E15" s="82">
        <v>-0.34500000000000003</v>
      </c>
      <c r="F15" s="52"/>
      <c r="G15" s="82"/>
      <c r="H15" s="52"/>
      <c r="I15" s="52"/>
      <c r="J15" s="52"/>
    </row>
    <row r="16" spans="1:10" ht="15" customHeight="1">
      <c r="A16" s="33" t="s">
        <v>20</v>
      </c>
      <c r="B16" s="26"/>
      <c r="C16" s="26"/>
      <c r="D16" s="26"/>
      <c r="E16" s="80"/>
      <c r="F16" s="54"/>
      <c r="G16" s="80"/>
      <c r="H16" s="54"/>
      <c r="I16" s="54"/>
      <c r="J16" s="54"/>
    </row>
    <row r="17" spans="1:10" ht="15" customHeight="1">
      <c r="A17" s="12" t="s">
        <v>2</v>
      </c>
      <c r="B17" s="12"/>
      <c r="C17" s="12"/>
      <c r="D17" s="12"/>
      <c r="E17" s="83">
        <f aca="true" t="shared" si="2" ref="E17:J17">SUM(E14:E16)</f>
        <v>27.73899999999999</v>
      </c>
      <c r="F17" s="58">
        <f t="shared" si="2"/>
        <v>17.500999999999976</v>
      </c>
      <c r="G17" s="83">
        <f t="shared" si="2"/>
        <v>86.21600000000015</v>
      </c>
      <c r="H17" s="58">
        <f t="shared" si="2"/>
        <v>130.25800000000004</v>
      </c>
      <c r="I17" s="58">
        <f t="shared" si="2"/>
        <v>161</v>
      </c>
      <c r="J17" s="58">
        <f t="shared" si="2"/>
        <v>107</v>
      </c>
    </row>
    <row r="18" spans="1:10" ht="15" customHeight="1">
      <c r="A18" s="32" t="s">
        <v>21</v>
      </c>
      <c r="B18" s="3"/>
      <c r="C18" s="3"/>
      <c r="D18" s="3"/>
      <c r="E18" s="82"/>
      <c r="F18" s="52">
        <v>1.344</v>
      </c>
      <c r="G18" s="82"/>
      <c r="H18" s="52">
        <v>12.794</v>
      </c>
      <c r="I18" s="52">
        <v>4</v>
      </c>
      <c r="J18" s="52">
        <v>2</v>
      </c>
    </row>
    <row r="19" spans="1:10" ht="15" customHeight="1">
      <c r="A19" s="33" t="s">
        <v>22</v>
      </c>
      <c r="B19" s="26"/>
      <c r="C19" s="26"/>
      <c r="D19" s="26"/>
      <c r="E19" s="80">
        <v>-0.8599999999999999</v>
      </c>
      <c r="F19" s="54">
        <v>-1.199</v>
      </c>
      <c r="G19" s="80">
        <v>-2.0730000000000004</v>
      </c>
      <c r="H19" s="54">
        <v>-6.8950000000000005</v>
      </c>
      <c r="I19" s="54">
        <v>-10</v>
      </c>
      <c r="J19" s="54">
        <v>-17</v>
      </c>
    </row>
    <row r="20" spans="1:10" ht="15" customHeight="1">
      <c r="A20" s="12" t="s">
        <v>3</v>
      </c>
      <c r="B20" s="12"/>
      <c r="C20" s="12"/>
      <c r="D20" s="12"/>
      <c r="E20" s="83">
        <f aca="true" t="shared" si="3" ref="E20:J20">SUM(E17:E19)</f>
        <v>26.87899999999999</v>
      </c>
      <c r="F20" s="58">
        <f t="shared" si="3"/>
        <v>17.645999999999976</v>
      </c>
      <c r="G20" s="83">
        <f t="shared" si="3"/>
        <v>84.14300000000014</v>
      </c>
      <c r="H20" s="58">
        <f t="shared" si="3"/>
        <v>136.15700000000004</v>
      </c>
      <c r="I20" s="58">
        <f t="shared" si="3"/>
        <v>155</v>
      </c>
      <c r="J20" s="58">
        <f t="shared" si="3"/>
        <v>92</v>
      </c>
    </row>
    <row r="21" spans="1:10" ht="15" customHeight="1">
      <c r="A21" s="32" t="s">
        <v>23</v>
      </c>
      <c r="B21" s="3"/>
      <c r="C21" s="3"/>
      <c r="D21" s="3"/>
      <c r="E21" s="82">
        <v>-7.526000000000001</v>
      </c>
      <c r="F21" s="52">
        <v>-4.941</v>
      </c>
      <c r="G21" s="82">
        <v>-25.935000000000002</v>
      </c>
      <c r="H21" s="52">
        <v>-39.84</v>
      </c>
      <c r="I21" s="52">
        <v>-47</v>
      </c>
      <c r="J21" s="52">
        <v>-30</v>
      </c>
    </row>
    <row r="22" spans="1:10" ht="15" customHeight="1">
      <c r="A22" s="33" t="s">
        <v>114</v>
      </c>
      <c r="B22" s="28"/>
      <c r="C22" s="28"/>
      <c r="D22" s="28"/>
      <c r="E22" s="80"/>
      <c r="F22" s="54"/>
      <c r="G22" s="80"/>
      <c r="H22" s="54"/>
      <c r="I22" s="54"/>
      <c r="J22" s="54"/>
    </row>
    <row r="23" spans="1:10" ht="15" customHeight="1">
      <c r="A23" s="36" t="s">
        <v>24</v>
      </c>
      <c r="B23" s="13"/>
      <c r="C23" s="13"/>
      <c r="D23" s="13"/>
      <c r="E23" s="83">
        <f aca="true" t="shared" si="4" ref="E23:J23">SUM(E20:E22)</f>
        <v>19.35299999999999</v>
      </c>
      <c r="F23" s="58">
        <f t="shared" si="4"/>
        <v>12.704999999999977</v>
      </c>
      <c r="G23" s="83">
        <f t="shared" si="4"/>
        <v>58.20800000000014</v>
      </c>
      <c r="H23" s="58">
        <f t="shared" si="4"/>
        <v>96.31700000000004</v>
      </c>
      <c r="I23" s="58">
        <f t="shared" si="4"/>
        <v>108</v>
      </c>
      <c r="J23" s="58">
        <f t="shared" si="4"/>
        <v>62</v>
      </c>
    </row>
    <row r="24" spans="1:10" ht="15" customHeight="1">
      <c r="A24" s="32" t="s">
        <v>25</v>
      </c>
      <c r="B24" s="3"/>
      <c r="C24" s="3"/>
      <c r="D24" s="3"/>
      <c r="E24" s="79">
        <f aca="true" t="shared" si="5" ref="E24:J24">E23-E25</f>
        <v>19.35299999999999</v>
      </c>
      <c r="F24" s="55">
        <f t="shared" si="5"/>
        <v>12.704999999999977</v>
      </c>
      <c r="G24" s="79">
        <f t="shared" si="5"/>
        <v>58.20800000000014</v>
      </c>
      <c r="H24" s="55">
        <f t="shared" si="5"/>
        <v>96.31700000000004</v>
      </c>
      <c r="I24" s="55">
        <f t="shared" si="5"/>
        <v>108</v>
      </c>
      <c r="J24" s="55">
        <f t="shared" si="5"/>
        <v>61</v>
      </c>
    </row>
    <row r="25" spans="1:10" ht="15" customHeight="1">
      <c r="A25" s="32" t="s">
        <v>117</v>
      </c>
      <c r="B25" s="3"/>
      <c r="C25" s="3"/>
      <c r="D25" s="3"/>
      <c r="E25" s="82"/>
      <c r="F25" s="52"/>
      <c r="G25" s="82"/>
      <c r="H25" s="52"/>
      <c r="I25" s="52"/>
      <c r="J25" s="52">
        <v>1</v>
      </c>
    </row>
    <row r="26" spans="1:10" ht="15">
      <c r="A26" s="3"/>
      <c r="B26" s="3"/>
      <c r="C26" s="3"/>
      <c r="D26" s="3"/>
      <c r="E26" s="52"/>
      <c r="F26" s="52"/>
      <c r="G26" s="52"/>
      <c r="H26" s="52"/>
      <c r="I26" s="52"/>
      <c r="J26" s="52"/>
    </row>
    <row r="27" spans="1:10" ht="12.75" customHeight="1">
      <c r="A27" s="62"/>
      <c r="B27" s="62"/>
      <c r="C27" s="67"/>
      <c r="D27" s="64"/>
      <c r="E27" s="65">
        <f aca="true" t="shared" si="6" ref="E27:J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2006</v>
      </c>
    </row>
    <row r="28" spans="1:10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</row>
    <row r="29" spans="1:10" s="20" customFormat="1" ht="15" customHeight="1">
      <c r="A29" s="63" t="s">
        <v>112</v>
      </c>
      <c r="B29" s="72"/>
      <c r="C29" s="67"/>
      <c r="D29" s="67"/>
      <c r="E29" s="86">
        <f aca="true" t="shared" si="7" ref="E29:J29">IF(E$5=0,"",E$5)</f>
      </c>
      <c r="F29" s="86">
        <f t="shared" si="7"/>
      </c>
      <c r="G29" s="86">
        <f t="shared" si="7"/>
      </c>
      <c r="H29" s="86">
        <f t="shared" si="7"/>
      </c>
      <c r="I29" s="86">
        <f t="shared" si="7"/>
      </c>
      <c r="J29" s="86">
        <f t="shared" si="7"/>
      </c>
    </row>
    <row r="30" spans="5:10" ht="1.5" customHeight="1">
      <c r="E30" s="42"/>
      <c r="F30" s="42"/>
      <c r="G30" s="42"/>
      <c r="H30" s="42"/>
      <c r="I30" s="42"/>
      <c r="J30" s="42"/>
    </row>
    <row r="31" spans="1:10" ht="15" customHeight="1">
      <c r="A31" s="32" t="s">
        <v>4</v>
      </c>
      <c r="B31" s="9"/>
      <c r="C31" s="9"/>
      <c r="D31" s="9"/>
      <c r="E31" s="82">
        <v>219.4</v>
      </c>
      <c r="F31" s="52">
        <v>33.4</v>
      </c>
      <c r="G31" s="82">
        <v>230.8</v>
      </c>
      <c r="H31" s="52">
        <v>33</v>
      </c>
      <c r="I31" s="52">
        <v>23</v>
      </c>
      <c r="J31" s="52"/>
    </row>
    <row r="32" spans="1:10" ht="15" customHeight="1">
      <c r="A32" s="32" t="s">
        <v>27</v>
      </c>
      <c r="B32" s="8"/>
      <c r="C32" s="8"/>
      <c r="D32" s="8"/>
      <c r="E32" s="82">
        <v>11.642000000000001</v>
      </c>
      <c r="F32" s="52">
        <v>9.281</v>
      </c>
      <c r="G32" s="82">
        <v>12.811</v>
      </c>
      <c r="H32" s="52">
        <v>9</v>
      </c>
      <c r="I32" s="52">
        <v>12</v>
      </c>
      <c r="J32" s="52">
        <v>6</v>
      </c>
    </row>
    <row r="33" spans="1:10" ht="15" customHeight="1">
      <c r="A33" s="32" t="s">
        <v>28</v>
      </c>
      <c r="B33" s="8"/>
      <c r="C33" s="8"/>
      <c r="D33" s="8"/>
      <c r="E33" s="82">
        <v>217.75300000000001</v>
      </c>
      <c r="F33" s="52">
        <v>135.603</v>
      </c>
      <c r="G33" s="82">
        <v>223.46900000000002</v>
      </c>
      <c r="H33" s="52">
        <v>138</v>
      </c>
      <c r="I33" s="52">
        <v>138</v>
      </c>
      <c r="J33" s="52">
        <v>208</v>
      </c>
    </row>
    <row r="34" spans="1:10" ht="15" customHeight="1">
      <c r="A34" s="32" t="s">
        <v>29</v>
      </c>
      <c r="B34" s="8"/>
      <c r="C34" s="8"/>
      <c r="D34" s="8"/>
      <c r="E34" s="82"/>
      <c r="F34" s="52"/>
      <c r="G34" s="82"/>
      <c r="H34" s="52"/>
      <c r="I34" s="52"/>
      <c r="J34" s="52"/>
    </row>
    <row r="35" spans="1:10" ht="15" customHeight="1">
      <c r="A35" s="33" t="s">
        <v>30</v>
      </c>
      <c r="B35" s="26"/>
      <c r="C35" s="26"/>
      <c r="D35" s="26"/>
      <c r="E35" s="80">
        <v>21.519000000000002</v>
      </c>
      <c r="F35" s="54">
        <v>20.929000000000002</v>
      </c>
      <c r="G35" s="80">
        <v>21.175</v>
      </c>
      <c r="H35" s="54">
        <v>22</v>
      </c>
      <c r="I35" s="54">
        <v>22</v>
      </c>
      <c r="J35" s="54">
        <v>20</v>
      </c>
    </row>
    <row r="36" spans="1:10" ht="15" customHeight="1">
      <c r="A36" s="34" t="s">
        <v>31</v>
      </c>
      <c r="B36" s="12"/>
      <c r="C36" s="12"/>
      <c r="D36" s="12"/>
      <c r="E36" s="83">
        <f aca="true" t="shared" si="8" ref="E36:J36">SUM(E31:E35)</f>
        <v>470.314</v>
      </c>
      <c r="F36" s="114">
        <f t="shared" si="8"/>
        <v>199.213</v>
      </c>
      <c r="G36" s="83">
        <f t="shared" si="8"/>
        <v>488.25500000000005</v>
      </c>
      <c r="H36" s="58">
        <f t="shared" si="8"/>
        <v>202</v>
      </c>
      <c r="I36" s="58">
        <f t="shared" si="8"/>
        <v>195</v>
      </c>
      <c r="J36" s="58">
        <f t="shared" si="8"/>
        <v>234</v>
      </c>
    </row>
    <row r="37" spans="1:10" ht="15" customHeight="1">
      <c r="A37" s="32" t="s">
        <v>32</v>
      </c>
      <c r="B37" s="3"/>
      <c r="C37" s="3"/>
      <c r="D37" s="3"/>
      <c r="E37" s="82">
        <v>174.499</v>
      </c>
      <c r="F37" s="136">
        <v>181.371</v>
      </c>
      <c r="G37" s="82">
        <v>179.71900000000002</v>
      </c>
      <c r="H37" s="52">
        <v>187</v>
      </c>
      <c r="I37" s="52">
        <v>154</v>
      </c>
      <c r="J37" s="52">
        <v>137</v>
      </c>
    </row>
    <row r="38" spans="1:10" ht="15" customHeight="1">
      <c r="A38" s="32" t="s">
        <v>33</v>
      </c>
      <c r="B38" s="3"/>
      <c r="C38" s="3"/>
      <c r="D38" s="3"/>
      <c r="E38" s="82"/>
      <c r="F38" s="136"/>
      <c r="G38" s="82"/>
      <c r="H38" s="52"/>
      <c r="I38" s="52"/>
      <c r="J38" s="52"/>
    </row>
    <row r="39" spans="1:10" ht="15" customHeight="1">
      <c r="A39" s="32" t="s">
        <v>34</v>
      </c>
      <c r="B39" s="3"/>
      <c r="C39" s="3"/>
      <c r="D39" s="3"/>
      <c r="E39" s="82">
        <v>403.113</v>
      </c>
      <c r="F39" s="136">
        <v>339.494</v>
      </c>
      <c r="G39" s="82">
        <v>360.305</v>
      </c>
      <c r="H39" s="52">
        <v>336</v>
      </c>
      <c r="I39" s="52">
        <v>365</v>
      </c>
      <c r="J39" s="52">
        <v>343</v>
      </c>
    </row>
    <row r="40" spans="1:10" ht="15" customHeight="1">
      <c r="A40" s="32" t="s">
        <v>35</v>
      </c>
      <c r="B40" s="3"/>
      <c r="C40" s="3"/>
      <c r="D40" s="3"/>
      <c r="E40" s="82">
        <v>171.734</v>
      </c>
      <c r="F40" s="136">
        <v>229.019</v>
      </c>
      <c r="G40" s="82">
        <v>213.42700000000002</v>
      </c>
      <c r="H40" s="52">
        <v>221</v>
      </c>
      <c r="I40" s="52">
        <v>178</v>
      </c>
      <c r="J40" s="52">
        <v>163</v>
      </c>
    </row>
    <row r="41" spans="1:10" ht="15" customHeight="1">
      <c r="A41" s="33" t="s">
        <v>36</v>
      </c>
      <c r="B41" s="26"/>
      <c r="C41" s="26"/>
      <c r="D41" s="26"/>
      <c r="E41" s="80"/>
      <c r="F41" s="137"/>
      <c r="G41" s="80"/>
      <c r="H41" s="54"/>
      <c r="I41" s="54"/>
      <c r="J41" s="54"/>
    </row>
    <row r="42" spans="1:10" ht="15" customHeight="1">
      <c r="A42" s="35" t="s">
        <v>37</v>
      </c>
      <c r="B42" s="23"/>
      <c r="C42" s="23"/>
      <c r="D42" s="23"/>
      <c r="E42" s="88">
        <f aca="true" t="shared" si="9" ref="E42:J42">SUM(E37:E41)</f>
        <v>749.346</v>
      </c>
      <c r="F42" s="131">
        <f t="shared" si="9"/>
        <v>749.884</v>
      </c>
      <c r="G42" s="88">
        <f t="shared" si="9"/>
        <v>753.451</v>
      </c>
      <c r="H42" s="89">
        <f t="shared" si="9"/>
        <v>744</v>
      </c>
      <c r="I42" s="89">
        <f t="shared" si="9"/>
        <v>697</v>
      </c>
      <c r="J42" s="89">
        <f t="shared" si="9"/>
        <v>643</v>
      </c>
    </row>
    <row r="43" spans="1:10" ht="15" customHeight="1">
      <c r="A43" s="34" t="s">
        <v>38</v>
      </c>
      <c r="B43" s="11"/>
      <c r="C43" s="11"/>
      <c r="D43" s="11"/>
      <c r="E43" s="83">
        <f aca="true" t="shared" si="10" ref="E43:J43">E36+E42</f>
        <v>1219.66</v>
      </c>
      <c r="F43" s="114">
        <f t="shared" si="10"/>
        <v>949.097</v>
      </c>
      <c r="G43" s="83">
        <f t="shared" si="10"/>
        <v>1241.7060000000001</v>
      </c>
      <c r="H43" s="58">
        <f t="shared" si="10"/>
        <v>946</v>
      </c>
      <c r="I43" s="58">
        <f t="shared" si="10"/>
        <v>892</v>
      </c>
      <c r="J43" s="58">
        <f t="shared" si="10"/>
        <v>877</v>
      </c>
    </row>
    <row r="44" spans="1:10" ht="15" customHeight="1">
      <c r="A44" s="32" t="s">
        <v>39</v>
      </c>
      <c r="B44" s="3"/>
      <c r="C44" s="3"/>
      <c r="D44" s="3"/>
      <c r="E44" s="82">
        <v>560.002</v>
      </c>
      <c r="F44" s="136">
        <v>563.4000000000001</v>
      </c>
      <c r="G44" s="82">
        <v>551.114</v>
      </c>
      <c r="H44" s="52">
        <v>538</v>
      </c>
      <c r="I44" s="52">
        <v>472</v>
      </c>
      <c r="J44" s="52">
        <v>386</v>
      </c>
    </row>
    <row r="45" spans="1:10" ht="15" customHeight="1">
      <c r="A45" s="32" t="s">
        <v>116</v>
      </c>
      <c r="B45" s="3"/>
      <c r="C45" s="3"/>
      <c r="D45" s="3"/>
      <c r="E45" s="82"/>
      <c r="F45" s="136"/>
      <c r="G45" s="82"/>
      <c r="H45" s="52">
        <v>4</v>
      </c>
      <c r="I45" s="52">
        <v>3</v>
      </c>
      <c r="J45" s="52">
        <v>2</v>
      </c>
    </row>
    <row r="46" spans="1:10" ht="15" customHeight="1">
      <c r="A46" s="32" t="s">
        <v>41</v>
      </c>
      <c r="B46" s="3"/>
      <c r="C46" s="3"/>
      <c r="D46" s="3"/>
      <c r="E46" s="82">
        <v>3.7990000000000004</v>
      </c>
      <c r="F46" s="136">
        <v>6</v>
      </c>
      <c r="G46" s="82">
        <v>5.1160000000000005</v>
      </c>
      <c r="H46" s="52">
        <v>3</v>
      </c>
      <c r="I46" s="52">
        <v>4</v>
      </c>
      <c r="J46" s="52">
        <v>9</v>
      </c>
    </row>
    <row r="47" spans="1:10" ht="15" customHeight="1">
      <c r="A47" s="32" t="s">
        <v>42</v>
      </c>
      <c r="B47" s="3"/>
      <c r="C47" s="3"/>
      <c r="D47" s="3"/>
      <c r="E47" s="82">
        <v>25.035</v>
      </c>
      <c r="F47" s="136">
        <v>23.708000000000002</v>
      </c>
      <c r="G47" s="82">
        <v>23.955000000000002</v>
      </c>
      <c r="H47" s="52">
        <v>23</v>
      </c>
      <c r="I47" s="52">
        <v>23</v>
      </c>
      <c r="J47" s="52">
        <v>19</v>
      </c>
    </row>
    <row r="48" spans="1:10" ht="15" customHeight="1">
      <c r="A48" s="32" t="s">
        <v>43</v>
      </c>
      <c r="B48" s="3"/>
      <c r="C48" s="3"/>
      <c r="D48" s="3"/>
      <c r="E48" s="82">
        <v>315.074</v>
      </c>
      <c r="F48" s="136">
        <v>102.98500000000001</v>
      </c>
      <c r="G48" s="82">
        <v>352.164</v>
      </c>
      <c r="H48" s="52">
        <v>100</v>
      </c>
      <c r="I48" s="52">
        <v>128</v>
      </c>
      <c r="J48" s="52">
        <v>202</v>
      </c>
    </row>
    <row r="49" spans="1:10" ht="15" customHeight="1">
      <c r="A49" s="32" t="s">
        <v>44</v>
      </c>
      <c r="B49" s="3"/>
      <c r="C49" s="3"/>
      <c r="D49" s="3"/>
      <c r="E49" s="82">
        <v>315.75</v>
      </c>
      <c r="F49" s="136">
        <v>253.00400000000002</v>
      </c>
      <c r="G49" s="82">
        <v>309.357</v>
      </c>
      <c r="H49" s="52">
        <v>278</v>
      </c>
      <c r="I49" s="52">
        <v>262</v>
      </c>
      <c r="J49" s="52">
        <v>259</v>
      </c>
    </row>
    <row r="50" spans="1:10" ht="15" customHeight="1">
      <c r="A50" s="32" t="s">
        <v>102</v>
      </c>
      <c r="B50" s="3"/>
      <c r="C50" s="3"/>
      <c r="D50" s="3"/>
      <c r="E50" s="82"/>
      <c r="F50" s="136"/>
      <c r="G50" s="82"/>
      <c r="H50" s="52"/>
      <c r="I50" s="52"/>
      <c r="J50" s="52"/>
    </row>
    <row r="51" spans="1:10" ht="15" customHeight="1">
      <c r="A51" s="33" t="s">
        <v>45</v>
      </c>
      <c r="B51" s="26"/>
      <c r="C51" s="26"/>
      <c r="D51" s="26"/>
      <c r="E51" s="80"/>
      <c r="F51" s="137"/>
      <c r="G51" s="80"/>
      <c r="H51" s="54"/>
      <c r="I51" s="54"/>
      <c r="J51" s="54"/>
    </row>
    <row r="52" spans="1:10" ht="15" customHeight="1">
      <c r="A52" s="34" t="s">
        <v>46</v>
      </c>
      <c r="B52" s="11"/>
      <c r="C52" s="11"/>
      <c r="D52" s="11"/>
      <c r="E52" s="83">
        <f aca="true" t="shared" si="11" ref="E52:J52">SUM(E44:E51)</f>
        <v>1219.6599999999999</v>
      </c>
      <c r="F52" s="114">
        <f t="shared" si="11"/>
        <v>949.0970000000001</v>
      </c>
      <c r="G52" s="83">
        <f t="shared" si="11"/>
        <v>1241.7060000000001</v>
      </c>
      <c r="H52" s="58">
        <f t="shared" si="11"/>
        <v>946</v>
      </c>
      <c r="I52" s="58">
        <f t="shared" si="11"/>
        <v>892</v>
      </c>
      <c r="J52" s="58">
        <f t="shared" si="11"/>
        <v>877</v>
      </c>
    </row>
    <row r="53" spans="1:10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</row>
    <row r="54" spans="1:10" ht="12.75" customHeight="1">
      <c r="A54" s="73"/>
      <c r="B54" s="62"/>
      <c r="C54" s="64"/>
      <c r="D54" s="64"/>
      <c r="E54" s="65">
        <f aca="true" t="shared" si="12" ref="E54:J54">E$3</f>
        <v>2010</v>
      </c>
      <c r="F54" s="65">
        <f t="shared" si="12"/>
        <v>2009</v>
      </c>
      <c r="G54" s="65">
        <f t="shared" si="12"/>
        <v>2009</v>
      </c>
      <c r="H54" s="65">
        <f t="shared" si="12"/>
        <v>2008</v>
      </c>
      <c r="I54" s="65">
        <f t="shared" si="12"/>
        <v>2007</v>
      </c>
      <c r="J54" s="65">
        <f t="shared" si="12"/>
        <v>2006</v>
      </c>
    </row>
    <row r="55" spans="1:10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</row>
    <row r="56" spans="1:10" s="20" customFormat="1" ht="15" customHeight="1">
      <c r="A56" s="73" t="s">
        <v>47</v>
      </c>
      <c r="B56" s="72"/>
      <c r="C56" s="67"/>
      <c r="D56" s="67"/>
      <c r="E56" s="86">
        <f>IF(E$5=0,"",E$5)</f>
      </c>
      <c r="F56" s="86">
        <f>IF(F$5=0,"",F$5)</f>
      </c>
      <c r="G56" s="86"/>
      <c r="H56" s="86">
        <f>IF(H$5=0,"",H$5)</f>
      </c>
      <c r="I56" s="86">
        <f>IF(I$5=0,"",I$5)</f>
      </c>
      <c r="J56" s="86">
        <f>IF(J$5=0,"",J$5)</f>
      </c>
    </row>
    <row r="57" spans="5:10" ht="1.5" customHeight="1">
      <c r="E57" s="42"/>
      <c r="F57" s="42"/>
      <c r="G57" s="42"/>
      <c r="H57" s="42"/>
      <c r="I57" s="42"/>
      <c r="J57" s="42"/>
    </row>
    <row r="58" spans="1:10" ht="24.75" customHeight="1">
      <c r="A58" s="167" t="s">
        <v>48</v>
      </c>
      <c r="B58" s="167"/>
      <c r="C58" s="10"/>
      <c r="D58" s="10"/>
      <c r="E58" s="79">
        <v>34.979000000000006</v>
      </c>
      <c r="F58" s="55">
        <v>9.571000000000002</v>
      </c>
      <c r="G58" s="79">
        <v>89.61600000000001</v>
      </c>
      <c r="H58" s="55">
        <v>147.00000000000003</v>
      </c>
      <c r="I58" s="55">
        <v>148</v>
      </c>
      <c r="J58" s="55">
        <v>137</v>
      </c>
    </row>
    <row r="59" spans="1:10" ht="15" customHeight="1">
      <c r="A59" s="165" t="s">
        <v>49</v>
      </c>
      <c r="B59" s="165"/>
      <c r="C59" s="27"/>
      <c r="D59" s="27"/>
      <c r="E59" s="80">
        <v>-40.537</v>
      </c>
      <c r="F59" s="54">
        <v>-0.229</v>
      </c>
      <c r="G59" s="80">
        <v>36.305</v>
      </c>
      <c r="H59" s="54">
        <v>8</v>
      </c>
      <c r="I59" s="54">
        <v>-10</v>
      </c>
      <c r="J59" s="54">
        <v>-17</v>
      </c>
    </row>
    <row r="60" spans="1:10" ht="15" customHeight="1">
      <c r="A60" s="168" t="s">
        <v>50</v>
      </c>
      <c r="B60" s="168"/>
      <c r="C60" s="29"/>
      <c r="D60" s="29"/>
      <c r="E60" s="81">
        <f aca="true" t="shared" si="13" ref="E60:J60">SUM(E58:E59)</f>
        <v>-5.557999999999993</v>
      </c>
      <c r="F60" s="59">
        <f t="shared" si="13"/>
        <v>9.342000000000002</v>
      </c>
      <c r="G60" s="81">
        <f t="shared" si="13"/>
        <v>125.92100000000002</v>
      </c>
      <c r="H60" s="59">
        <f t="shared" si="13"/>
        <v>155.00000000000003</v>
      </c>
      <c r="I60" s="59">
        <f t="shared" si="13"/>
        <v>138</v>
      </c>
      <c r="J60" s="59">
        <f t="shared" si="13"/>
        <v>120</v>
      </c>
    </row>
    <row r="61" spans="1:10" ht="15" customHeight="1">
      <c r="A61" s="167" t="s">
        <v>51</v>
      </c>
      <c r="B61" s="167"/>
      <c r="C61" s="3"/>
      <c r="D61" s="3"/>
      <c r="E61" s="82">
        <v>-8.917</v>
      </c>
      <c r="F61" s="52">
        <v>-5.527</v>
      </c>
      <c r="G61" s="82">
        <v>-24.366</v>
      </c>
      <c r="H61" s="52">
        <v>-29</v>
      </c>
      <c r="I61" s="52">
        <v>-40</v>
      </c>
      <c r="J61" s="52">
        <v>-32</v>
      </c>
    </row>
    <row r="62" spans="1:10" ht="15" customHeight="1">
      <c r="A62" s="165" t="s">
        <v>103</v>
      </c>
      <c r="B62" s="165"/>
      <c r="C62" s="26"/>
      <c r="D62" s="26"/>
      <c r="E62" s="80"/>
      <c r="F62" s="54"/>
      <c r="G62" s="80"/>
      <c r="H62" s="54">
        <v>5</v>
      </c>
      <c r="I62" s="54">
        <v>9</v>
      </c>
      <c r="J62" s="54"/>
    </row>
    <row r="63" spans="1:10" ht="24" customHeight="1">
      <c r="A63" s="168" t="s">
        <v>52</v>
      </c>
      <c r="B63" s="168"/>
      <c r="C63" s="30"/>
      <c r="D63" s="30"/>
      <c r="E63" s="81">
        <f aca="true" t="shared" si="14" ref="E63:J63">SUM(E60:E62)</f>
        <v>-14.474999999999993</v>
      </c>
      <c r="F63" s="59">
        <f t="shared" si="14"/>
        <v>3.815000000000002</v>
      </c>
      <c r="G63" s="81">
        <f t="shared" si="14"/>
        <v>101.55500000000002</v>
      </c>
      <c r="H63" s="59">
        <f t="shared" si="14"/>
        <v>131.00000000000003</v>
      </c>
      <c r="I63" s="59">
        <f t="shared" si="14"/>
        <v>107</v>
      </c>
      <c r="J63" s="59">
        <f t="shared" si="14"/>
        <v>88</v>
      </c>
    </row>
    <row r="64" spans="1:10" ht="15" customHeight="1">
      <c r="A64" s="165" t="s">
        <v>53</v>
      </c>
      <c r="B64" s="165"/>
      <c r="C64" s="31"/>
      <c r="D64" s="31"/>
      <c r="E64" s="80"/>
      <c r="F64" s="54">
        <v>-4</v>
      </c>
      <c r="G64" s="80">
        <v>-265.547</v>
      </c>
      <c r="H64" s="54">
        <v>-1</v>
      </c>
      <c r="I64" s="54">
        <v>-37</v>
      </c>
      <c r="J64" s="54"/>
    </row>
    <row r="65" spans="1:10" ht="15" customHeight="1">
      <c r="A65" s="168" t="s">
        <v>54</v>
      </c>
      <c r="B65" s="168"/>
      <c r="C65" s="11"/>
      <c r="D65" s="11"/>
      <c r="E65" s="83">
        <f aca="true" t="shared" si="15" ref="E65:J65">SUM(E63:E64)</f>
        <v>-14.474999999999993</v>
      </c>
      <c r="F65" s="58">
        <f t="shared" si="15"/>
        <v>-0.18499999999999783</v>
      </c>
      <c r="G65" s="83">
        <f t="shared" si="15"/>
        <v>-163.99200000000002</v>
      </c>
      <c r="H65" s="58">
        <f t="shared" si="15"/>
        <v>130.00000000000003</v>
      </c>
      <c r="I65" s="58">
        <f t="shared" si="15"/>
        <v>70</v>
      </c>
      <c r="J65" s="58">
        <f t="shared" si="15"/>
        <v>88</v>
      </c>
    </row>
    <row r="66" spans="1:10" ht="15" customHeight="1">
      <c r="A66" s="167" t="s">
        <v>55</v>
      </c>
      <c r="B66" s="167"/>
      <c r="C66" s="3"/>
      <c r="D66" s="3"/>
      <c r="E66" s="82">
        <v>-23.185000000000002</v>
      </c>
      <c r="F66" s="52">
        <v>6.688000000000001</v>
      </c>
      <c r="G66" s="82">
        <v>201.90300000000002</v>
      </c>
      <c r="H66" s="52">
        <v>-46</v>
      </c>
      <c r="I66" s="52">
        <v>-32</v>
      </c>
      <c r="J66" s="52">
        <v>14</v>
      </c>
    </row>
    <row r="67" spans="1:10" ht="15" customHeight="1">
      <c r="A67" s="167" t="s">
        <v>56</v>
      </c>
      <c r="B67" s="167"/>
      <c r="C67" s="3"/>
      <c r="D67" s="3"/>
      <c r="E67" s="82"/>
      <c r="F67" s="52"/>
      <c r="G67" s="82"/>
      <c r="H67" s="52"/>
      <c r="I67" s="52">
        <v>1</v>
      </c>
      <c r="J67" s="52">
        <v>5</v>
      </c>
    </row>
    <row r="68" spans="1:10" ht="15" customHeight="1">
      <c r="A68" s="167" t="s">
        <v>57</v>
      </c>
      <c r="B68" s="167"/>
      <c r="C68" s="3"/>
      <c r="D68" s="3"/>
      <c r="E68" s="82"/>
      <c r="F68" s="52"/>
      <c r="G68" s="82">
        <v>-42.696000000000005</v>
      </c>
      <c r="H68" s="52">
        <v>-43</v>
      </c>
      <c r="I68" s="52">
        <v>-27</v>
      </c>
      <c r="J68" s="52">
        <v>-23</v>
      </c>
    </row>
    <row r="69" spans="1:10" ht="15" customHeight="1">
      <c r="A69" s="165" t="s">
        <v>58</v>
      </c>
      <c r="B69" s="165"/>
      <c r="C69" s="26"/>
      <c r="D69" s="26"/>
      <c r="E69" s="80"/>
      <c r="F69" s="54"/>
      <c r="G69" s="80"/>
      <c r="H69" s="54"/>
      <c r="I69" s="54">
        <v>1</v>
      </c>
      <c r="J69" s="54"/>
    </row>
    <row r="70" spans="1:10" ht="15" customHeight="1">
      <c r="A70" s="37" t="s">
        <v>59</v>
      </c>
      <c r="B70" s="37"/>
      <c r="C70" s="24"/>
      <c r="D70" s="24"/>
      <c r="E70" s="84">
        <f aca="true" t="shared" si="16" ref="E70:J70">SUM(E66:E69)</f>
        <v>-23.185000000000002</v>
      </c>
      <c r="F70" s="56">
        <f t="shared" si="16"/>
        <v>6.688000000000001</v>
      </c>
      <c r="G70" s="84">
        <f t="shared" si="16"/>
        <v>159.20700000000002</v>
      </c>
      <c r="H70" s="56">
        <f t="shared" si="16"/>
        <v>-89</v>
      </c>
      <c r="I70" s="56">
        <f t="shared" si="16"/>
        <v>-57</v>
      </c>
      <c r="J70" s="56">
        <f t="shared" si="16"/>
        <v>-4</v>
      </c>
    </row>
    <row r="71" spans="1:10" ht="15" customHeight="1">
      <c r="A71" s="168" t="s">
        <v>60</v>
      </c>
      <c r="B71" s="168"/>
      <c r="C71" s="11"/>
      <c r="D71" s="11"/>
      <c r="E71" s="83">
        <f aca="true" t="shared" si="17" ref="E71:J71">SUM(E70+E65)</f>
        <v>-37.66</v>
      </c>
      <c r="F71" s="58">
        <f t="shared" si="17"/>
        <v>6.503000000000003</v>
      </c>
      <c r="G71" s="83">
        <f t="shared" si="17"/>
        <v>-4.784999999999997</v>
      </c>
      <c r="H71" s="58">
        <f t="shared" si="17"/>
        <v>41.00000000000003</v>
      </c>
      <c r="I71" s="58">
        <f t="shared" si="17"/>
        <v>13</v>
      </c>
      <c r="J71" s="58">
        <f t="shared" si="17"/>
        <v>84</v>
      </c>
    </row>
    <row r="72" spans="1:10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</row>
    <row r="73" spans="1:10" ht="12.75" customHeight="1">
      <c r="A73" s="73"/>
      <c r="B73" s="62"/>
      <c r="C73" s="64"/>
      <c r="D73" s="64"/>
      <c r="E73" s="65">
        <f aca="true" t="shared" si="18" ref="E73:J73">E$3</f>
        <v>2010</v>
      </c>
      <c r="F73" s="65">
        <f t="shared" si="18"/>
        <v>2009</v>
      </c>
      <c r="G73" s="65">
        <f t="shared" si="18"/>
        <v>2009</v>
      </c>
      <c r="H73" s="65">
        <f t="shared" si="18"/>
        <v>2008</v>
      </c>
      <c r="I73" s="65">
        <f t="shared" si="18"/>
        <v>2007</v>
      </c>
      <c r="J73" s="65">
        <f t="shared" si="18"/>
        <v>2006</v>
      </c>
    </row>
    <row r="74" spans="1:10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</row>
    <row r="75" spans="1:10" s="20" customFormat="1" ht="15" customHeight="1">
      <c r="A75" s="73" t="s">
        <v>61</v>
      </c>
      <c r="B75" s="72"/>
      <c r="C75" s="67"/>
      <c r="D75" s="67"/>
      <c r="E75" s="69">
        <f>IF(E$5=0,"",E$5)</f>
      </c>
      <c r="F75" s="69">
        <f>IF(F$5=0,"",F$5)</f>
      </c>
      <c r="G75" s="69"/>
      <c r="H75" s="69">
        <f>IF(H$5=0,"",H$5)</f>
      </c>
      <c r="I75" s="69">
        <f>IF(I$5=0,"",I$5)</f>
      </c>
      <c r="J75" s="69">
        <f>IF(J$5=0,"",J$5)</f>
      </c>
    </row>
    <row r="76" ht="1.5" customHeight="1"/>
    <row r="77" spans="1:10" ht="15" customHeight="1">
      <c r="A77" s="167" t="s">
        <v>62</v>
      </c>
      <c r="B77" s="167"/>
      <c r="C77" s="8"/>
      <c r="D77" s="8"/>
      <c r="E77" s="74">
        <f>IF(E14=0,"-",IF(E7=0,"-",E14/E7))*100</f>
        <v>6.924780179407135</v>
      </c>
      <c r="F77" s="60">
        <f>IF(F14=0,"-",IF(F7=0,"-",F14/F7))*100</f>
        <v>4.953005736667971</v>
      </c>
      <c r="G77" s="74">
        <f>IF(G14=0,"-",IF(G7=0,"-",G14/G7))*100</f>
        <v>6.337473243478476</v>
      </c>
      <c r="H77" s="60">
        <f>IF(H14=0,"-",IF(H7=0,"-",H14/H7)*100)</f>
        <v>8.482332110606725</v>
      </c>
      <c r="I77" s="60">
        <f>IF(I14=0,"-",IF(I7=0,"-",I14/I7)*100)</f>
        <v>10.248249522597073</v>
      </c>
      <c r="J77" s="60">
        <f>IF(J14=0,"-",IF(J7=0,"-",J14/J7)*100)</f>
        <v>7.38950276243094</v>
      </c>
    </row>
    <row r="78" spans="1:10" ht="15" customHeight="1">
      <c r="A78" s="167" t="s">
        <v>63</v>
      </c>
      <c r="B78" s="167"/>
      <c r="C78" s="8"/>
      <c r="D78" s="8"/>
      <c r="E78" s="74">
        <f aca="true" t="shared" si="19" ref="E78:J78">IF(E20=0,"-",IF(E7=0,"-",E20/E7)*100)</f>
        <v>6.627658682605199</v>
      </c>
      <c r="F78" s="60">
        <f t="shared" si="19"/>
        <v>4.9940425820949095</v>
      </c>
      <c r="G78" s="74">
        <f t="shared" si="19"/>
        <v>6.185093383200443</v>
      </c>
      <c r="H78" s="60">
        <f t="shared" si="19"/>
        <v>8.866471872621107</v>
      </c>
      <c r="I78" s="60">
        <f t="shared" si="19"/>
        <v>9.866327180140038</v>
      </c>
      <c r="J78" s="60">
        <f t="shared" si="19"/>
        <v>6.353591160220995</v>
      </c>
    </row>
    <row r="79" spans="1:10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10.68905550750429</v>
      </c>
      <c r="H79" s="61">
        <f>IF((H44=0),"-",(H24/((H44+I44)/2)*100))</f>
        <v>19.07267326732674</v>
      </c>
      <c r="I79" s="61">
        <f>IF((I44=0),"-",(I24/((I44+J44)/2)*100))</f>
        <v>25.174825174825177</v>
      </c>
      <c r="J79" s="61">
        <v>16.8</v>
      </c>
    </row>
    <row r="80" spans="1:10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11.100338999635657</v>
      </c>
      <c r="H80" s="61">
        <f>IF((H44=0),"-",((H17+H18)/((H44+H45+H46+H48+I44+I45+I46+I48)/2)*100))</f>
        <v>22.85175718849841</v>
      </c>
      <c r="I80" s="61">
        <f>IF((I44=0),"-",((I17+I18)/((I44+I45+I46+I48+J44+J45+J46+J48)/2)*100))</f>
        <v>27.363184079601986</v>
      </c>
      <c r="J80" s="61">
        <v>19.3</v>
      </c>
    </row>
    <row r="81" spans="1:10" ht="15" customHeight="1">
      <c r="A81" s="167" t="s">
        <v>66</v>
      </c>
      <c r="B81" s="167"/>
      <c r="C81" s="8"/>
      <c r="D81" s="8"/>
      <c r="E81" s="78">
        <f aca="true" t="shared" si="20" ref="E81:J81">IF(E44=0,"-",((E44+E45)/E52*100))</f>
        <v>45.91459915058295</v>
      </c>
      <c r="F81" s="115">
        <f t="shared" si="20"/>
        <v>59.3616880044927</v>
      </c>
      <c r="G81" s="78">
        <f t="shared" si="20"/>
        <v>44.383614156652214</v>
      </c>
      <c r="H81" s="109">
        <f t="shared" si="20"/>
        <v>57.2938689217759</v>
      </c>
      <c r="I81" s="109">
        <f t="shared" si="20"/>
        <v>53.25112107623319</v>
      </c>
      <c r="J81" s="109">
        <f t="shared" si="20"/>
        <v>44.241733181299885</v>
      </c>
    </row>
    <row r="82" spans="1:10" ht="15" customHeight="1">
      <c r="A82" s="167" t="s">
        <v>67</v>
      </c>
      <c r="B82" s="167"/>
      <c r="C82" s="8"/>
      <c r="D82" s="8"/>
      <c r="E82" s="75">
        <f aca="true" t="shared" si="21" ref="E82:J82">IF(E48=0,"-",(E48+E46-E40-E38-E34))</f>
        <v>147.13899999999998</v>
      </c>
      <c r="F82" s="116">
        <f t="shared" si="21"/>
        <v>-120.03399999999999</v>
      </c>
      <c r="G82" s="75">
        <f t="shared" si="21"/>
        <v>143.85299999999995</v>
      </c>
      <c r="H82" s="1">
        <f t="shared" si="21"/>
        <v>-118</v>
      </c>
      <c r="I82" s="1">
        <f t="shared" si="21"/>
        <v>-46</v>
      </c>
      <c r="J82" s="1">
        <f t="shared" si="21"/>
        <v>48</v>
      </c>
    </row>
    <row r="83" spans="1:10" ht="15" customHeight="1">
      <c r="A83" s="167" t="s">
        <v>68</v>
      </c>
      <c r="B83" s="167"/>
      <c r="C83" s="3"/>
      <c r="D83" s="3"/>
      <c r="E83" s="76">
        <f aca="true" t="shared" si="22" ref="E83:J83">IF((E44=0),"-",((E48+E46)/(E44+E45)))</f>
        <v>0.5694140378070078</v>
      </c>
      <c r="F83" s="117">
        <f t="shared" si="22"/>
        <v>0.19344160454384096</v>
      </c>
      <c r="G83" s="76">
        <f t="shared" si="22"/>
        <v>0.6482869243024129</v>
      </c>
      <c r="H83" s="2">
        <f t="shared" si="22"/>
        <v>0.1900369003690037</v>
      </c>
      <c r="I83" s="2">
        <f t="shared" si="22"/>
        <v>0.27789473684210525</v>
      </c>
      <c r="J83" s="2">
        <f t="shared" si="22"/>
        <v>0.5438144329896907</v>
      </c>
    </row>
    <row r="84" spans="1:10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906</v>
      </c>
      <c r="H84" s="22">
        <v>973</v>
      </c>
      <c r="I84" s="22">
        <v>968</v>
      </c>
      <c r="J84" s="22">
        <v>952</v>
      </c>
    </row>
    <row r="85" spans="1:10" ht="15" customHeight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</row>
    <row r="86" spans="1:10" ht="15">
      <c r="A86" s="148"/>
      <c r="B86" s="148"/>
      <c r="C86" s="148"/>
      <c r="D86" s="148"/>
      <c r="E86" s="149"/>
      <c r="F86" s="149"/>
      <c r="G86" s="149"/>
      <c r="H86" s="149"/>
      <c r="I86" s="149"/>
      <c r="J86" s="7"/>
    </row>
    <row r="87" spans="1:10" ht="15">
      <c r="A87" s="148"/>
      <c r="B87" s="148"/>
      <c r="C87" s="148"/>
      <c r="D87" s="148"/>
      <c r="E87" s="149"/>
      <c r="F87" s="149"/>
      <c r="G87" s="149"/>
      <c r="H87" s="149"/>
      <c r="I87" s="149"/>
      <c r="J87" s="5"/>
    </row>
    <row r="88" spans="1:10" ht="15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>
      <c r="A99" s="25"/>
      <c r="B99" s="25"/>
      <c r="C99" s="25"/>
      <c r="D99" s="25"/>
      <c r="E99" s="25"/>
      <c r="F99" s="25"/>
      <c r="G99" s="25"/>
      <c r="H99" s="25"/>
      <c r="I99" s="25"/>
      <c r="J99" s="25"/>
    </row>
  </sheetData>
  <sheetProtection/>
  <mergeCells count="22">
    <mergeCell ref="A84:B84"/>
    <mergeCell ref="A78:B78"/>
    <mergeCell ref="A79:B79"/>
    <mergeCell ref="A81:B81"/>
    <mergeCell ref="A82:B82"/>
    <mergeCell ref="A80:B80"/>
    <mergeCell ref="A1:J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63:B63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92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4" t="s">
        <v>18</v>
      </c>
      <c r="B2" s="14"/>
      <c r="C2" s="14"/>
      <c r="D2" s="14"/>
      <c r="E2" s="15"/>
      <c r="F2" s="15"/>
      <c r="G2" s="15"/>
      <c r="H2" s="16"/>
      <c r="I2" s="16"/>
      <c r="J2" s="17"/>
    </row>
    <row r="3" spans="1:10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</row>
    <row r="4" spans="1:10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</row>
    <row r="5" spans="1:10" s="19" customFormat="1" ht="12.75" customHeight="1">
      <c r="A5" s="63" t="s">
        <v>12</v>
      </c>
      <c r="B5" s="70"/>
      <c r="C5" s="67"/>
      <c r="D5" s="67" t="s">
        <v>70</v>
      </c>
      <c r="E5" s="69" t="s">
        <v>10</v>
      </c>
      <c r="F5" s="69"/>
      <c r="G5" s="69" t="s">
        <v>71</v>
      </c>
      <c r="H5" s="69" t="s">
        <v>71</v>
      </c>
      <c r="I5" s="69"/>
      <c r="J5" s="69"/>
    </row>
    <row r="6" ht="1.5" customHeight="1"/>
    <row r="7" spans="1:11" ht="15" customHeight="1">
      <c r="A7" s="32" t="s">
        <v>13</v>
      </c>
      <c r="B7" s="8"/>
      <c r="C7" s="8"/>
      <c r="D7" s="8"/>
      <c r="E7" s="83">
        <v>1097.556</v>
      </c>
      <c r="F7" s="58">
        <v>940.283</v>
      </c>
      <c r="G7" s="83">
        <v>5025.852</v>
      </c>
      <c r="H7" s="58">
        <v>5638.944</v>
      </c>
      <c r="I7" s="58">
        <v>5056.599</v>
      </c>
      <c r="J7" s="58">
        <v>3285</v>
      </c>
      <c r="K7" s="42"/>
    </row>
    <row r="8" spans="1:11" ht="15" customHeight="1">
      <c r="A8" s="32" t="s">
        <v>14</v>
      </c>
      <c r="B8" s="3"/>
      <c r="C8" s="3"/>
      <c r="D8" s="3"/>
      <c r="E8" s="82">
        <v>-1040.213</v>
      </c>
      <c r="F8" s="52">
        <v>-937.447</v>
      </c>
      <c r="G8" s="82">
        <v>-4530.801000000001</v>
      </c>
      <c r="H8" s="52">
        <v>-5167.662</v>
      </c>
      <c r="I8" s="52">
        <v>-4509.736</v>
      </c>
      <c r="J8" s="52">
        <v>-2837</v>
      </c>
      <c r="K8" s="42"/>
    </row>
    <row r="9" spans="1:11" ht="15" customHeight="1">
      <c r="A9" s="32" t="s">
        <v>15</v>
      </c>
      <c r="B9" s="3"/>
      <c r="C9" s="3"/>
      <c r="D9" s="3"/>
      <c r="E9" s="82">
        <v>3.712999999999999</v>
      </c>
      <c r="F9" s="52">
        <v>5.029999999999999</v>
      </c>
      <c r="G9" s="82">
        <v>12.081999999999997</v>
      </c>
      <c r="H9" s="52">
        <v>-6.345000000000001</v>
      </c>
      <c r="I9" s="52">
        <v>46.142</v>
      </c>
      <c r="J9" s="52"/>
      <c r="K9" s="42"/>
    </row>
    <row r="10" spans="1:11" ht="15" customHeight="1">
      <c r="A10" s="32" t="s">
        <v>16</v>
      </c>
      <c r="B10" s="3"/>
      <c r="C10" s="3"/>
      <c r="D10" s="3"/>
      <c r="E10" s="82">
        <v>0.41400000000000003</v>
      </c>
      <c r="F10" s="52"/>
      <c r="G10" s="82">
        <v>0.7070000000000001</v>
      </c>
      <c r="H10" s="52">
        <v>-1.091</v>
      </c>
      <c r="I10" s="52">
        <v>1.063</v>
      </c>
      <c r="J10" s="52"/>
      <c r="K10" s="42"/>
    </row>
    <row r="11" spans="1:11" ht="15" customHeight="1">
      <c r="A11" s="33" t="s">
        <v>17</v>
      </c>
      <c r="B11" s="26"/>
      <c r="C11" s="26"/>
      <c r="D11" s="26"/>
      <c r="E11" s="80"/>
      <c r="F11" s="54"/>
      <c r="G11" s="80"/>
      <c r="H11" s="54"/>
      <c r="I11" s="54"/>
      <c r="J11" s="54">
        <v>20</v>
      </c>
      <c r="K11" s="42"/>
    </row>
    <row r="12" spans="1:11" ht="15" customHeight="1">
      <c r="A12" s="12" t="s">
        <v>0</v>
      </c>
      <c r="B12" s="12"/>
      <c r="C12" s="12"/>
      <c r="D12" s="12"/>
      <c r="E12" s="83">
        <f aca="true" t="shared" si="0" ref="E12:J12">SUM(E7:E11)</f>
        <v>61.47000000000008</v>
      </c>
      <c r="F12" s="58">
        <f t="shared" si="0"/>
        <v>7.866000000000012</v>
      </c>
      <c r="G12" s="83">
        <f t="shared" si="0"/>
        <v>507.83999999999855</v>
      </c>
      <c r="H12" s="58">
        <f t="shared" si="0"/>
        <v>463.8460000000001</v>
      </c>
      <c r="I12" s="58">
        <f t="shared" si="0"/>
        <v>594.0680000000003</v>
      </c>
      <c r="J12" s="58">
        <f t="shared" si="0"/>
        <v>468</v>
      </c>
      <c r="K12" s="42"/>
    </row>
    <row r="13" spans="1:11" ht="15" customHeight="1">
      <c r="A13" s="33" t="s">
        <v>96</v>
      </c>
      <c r="B13" s="26"/>
      <c r="C13" s="26"/>
      <c r="D13" s="26"/>
      <c r="E13" s="80">
        <v>-32.27</v>
      </c>
      <c r="F13" s="54">
        <v>-34.902</v>
      </c>
      <c r="G13" s="80">
        <v>-160.04000000000002</v>
      </c>
      <c r="H13" s="54">
        <v>-141.215</v>
      </c>
      <c r="I13" s="54">
        <v>-113.174</v>
      </c>
      <c r="J13" s="54">
        <v>-78</v>
      </c>
      <c r="K13" s="42"/>
    </row>
    <row r="14" spans="1:11" ht="15" customHeight="1">
      <c r="A14" s="12" t="s">
        <v>1</v>
      </c>
      <c r="B14" s="12"/>
      <c r="C14" s="12"/>
      <c r="D14" s="12"/>
      <c r="E14" s="83">
        <f aca="true" t="shared" si="1" ref="E14:J14">SUM(E12:E13)</f>
        <v>29.200000000000074</v>
      </c>
      <c r="F14" s="58">
        <f t="shared" si="1"/>
        <v>-27.035999999999987</v>
      </c>
      <c r="G14" s="83">
        <f t="shared" si="1"/>
        <v>347.79999999999853</v>
      </c>
      <c r="H14" s="58">
        <f t="shared" si="1"/>
        <v>322.6310000000001</v>
      </c>
      <c r="I14" s="58">
        <f t="shared" si="1"/>
        <v>480.89400000000035</v>
      </c>
      <c r="J14" s="58">
        <f t="shared" si="1"/>
        <v>390</v>
      </c>
      <c r="K14" s="42"/>
    </row>
    <row r="15" spans="1:11" ht="15" customHeight="1">
      <c r="A15" s="32" t="s">
        <v>19</v>
      </c>
      <c r="B15" s="4"/>
      <c r="C15" s="4"/>
      <c r="D15" s="4"/>
      <c r="E15" s="82">
        <v>-1.7570000000000001</v>
      </c>
      <c r="F15" s="52">
        <v>-1.756</v>
      </c>
      <c r="G15" s="82">
        <v>-7.0280000000000005</v>
      </c>
      <c r="H15" s="52">
        <v>-7.027</v>
      </c>
      <c r="I15" s="52">
        <v>-5.2700000000000005</v>
      </c>
      <c r="J15" s="52">
        <v>-6</v>
      </c>
      <c r="K15" s="42"/>
    </row>
    <row r="16" spans="1:11" ht="15" customHeight="1">
      <c r="A16" s="33" t="s">
        <v>20</v>
      </c>
      <c r="B16" s="26"/>
      <c r="C16" s="26"/>
      <c r="D16" s="26"/>
      <c r="E16" s="80"/>
      <c r="F16" s="54"/>
      <c r="G16" s="80"/>
      <c r="H16" s="54"/>
      <c r="I16" s="54"/>
      <c r="J16" s="54"/>
      <c r="K16" s="42"/>
    </row>
    <row r="17" spans="1:11" ht="15" customHeight="1">
      <c r="A17" s="12" t="s">
        <v>2</v>
      </c>
      <c r="B17" s="12"/>
      <c r="C17" s="12"/>
      <c r="D17" s="12"/>
      <c r="E17" s="83">
        <f aca="true" t="shared" si="2" ref="E17:J17">SUM(E14:E16)</f>
        <v>27.443000000000072</v>
      </c>
      <c r="F17" s="58">
        <f t="shared" si="2"/>
        <v>-28.791999999999987</v>
      </c>
      <c r="G17" s="83">
        <f t="shared" si="2"/>
        <v>340.7719999999985</v>
      </c>
      <c r="H17" s="58">
        <f t="shared" si="2"/>
        <v>315.6040000000001</v>
      </c>
      <c r="I17" s="58">
        <f t="shared" si="2"/>
        <v>475.62400000000036</v>
      </c>
      <c r="J17" s="58">
        <f t="shared" si="2"/>
        <v>384</v>
      </c>
      <c r="K17" s="42"/>
    </row>
    <row r="18" spans="1:11" ht="15" customHeight="1">
      <c r="A18" s="32" t="s">
        <v>21</v>
      </c>
      <c r="B18" s="3"/>
      <c r="C18" s="3"/>
      <c r="D18" s="3"/>
      <c r="E18" s="82">
        <v>9.328</v>
      </c>
      <c r="F18" s="52">
        <v>4.473000000000001</v>
      </c>
      <c r="G18" s="82">
        <v>18.274</v>
      </c>
      <c r="H18" s="52">
        <v>9.612</v>
      </c>
      <c r="I18" s="52">
        <v>11.683</v>
      </c>
      <c r="J18" s="52"/>
      <c r="K18" s="42"/>
    </row>
    <row r="19" spans="1:11" ht="15" customHeight="1">
      <c r="A19" s="33" t="s">
        <v>22</v>
      </c>
      <c r="B19" s="26"/>
      <c r="C19" s="26"/>
      <c r="D19" s="26" t="s">
        <v>72</v>
      </c>
      <c r="E19" s="80">
        <v>-31.596</v>
      </c>
      <c r="F19" s="54">
        <v>-47.953</v>
      </c>
      <c r="G19" s="80">
        <v>-169.895</v>
      </c>
      <c r="H19" s="54">
        <v>-218.072</v>
      </c>
      <c r="I19" s="54">
        <v>-175.505</v>
      </c>
      <c r="J19" s="54">
        <v>-112</v>
      </c>
      <c r="K19" s="42"/>
    </row>
    <row r="20" spans="1:11" ht="15" customHeight="1">
      <c r="A20" s="12" t="s">
        <v>3</v>
      </c>
      <c r="B20" s="12"/>
      <c r="C20" s="12"/>
      <c r="D20" s="12"/>
      <c r="E20" s="83">
        <f aca="true" t="shared" si="3" ref="E20:J20">SUM(E17:E19)</f>
        <v>5.175000000000072</v>
      </c>
      <c r="F20" s="58">
        <f t="shared" si="3"/>
        <v>-72.27199999999999</v>
      </c>
      <c r="G20" s="83">
        <f t="shared" si="3"/>
        <v>189.1509999999985</v>
      </c>
      <c r="H20" s="58">
        <f t="shared" si="3"/>
        <v>107.14400000000012</v>
      </c>
      <c r="I20" s="58">
        <f t="shared" si="3"/>
        <v>311.80200000000036</v>
      </c>
      <c r="J20" s="58">
        <f t="shared" si="3"/>
        <v>272</v>
      </c>
      <c r="K20" s="42"/>
    </row>
    <row r="21" spans="1:11" ht="15" customHeight="1">
      <c r="A21" s="32" t="s">
        <v>23</v>
      </c>
      <c r="B21" s="3"/>
      <c r="C21" s="3"/>
      <c r="D21" s="3"/>
      <c r="E21" s="82">
        <v>-3.842</v>
      </c>
      <c r="F21" s="52">
        <v>21.736</v>
      </c>
      <c r="G21" s="82">
        <v>-73.25399999999999</v>
      </c>
      <c r="H21" s="52">
        <v>36.583</v>
      </c>
      <c r="I21" s="52">
        <v>-80.96000000000001</v>
      </c>
      <c r="J21" s="52">
        <v>-73</v>
      </c>
      <c r="K21" s="42"/>
    </row>
    <row r="22" spans="1:11" ht="15" customHeight="1">
      <c r="A22" s="33" t="s">
        <v>114</v>
      </c>
      <c r="B22" s="28"/>
      <c r="C22" s="28"/>
      <c r="D22" s="28"/>
      <c r="E22" s="80"/>
      <c r="F22" s="54"/>
      <c r="G22" s="80"/>
      <c r="H22" s="54"/>
      <c r="I22" s="54"/>
      <c r="J22" s="54"/>
      <c r="K22" s="42"/>
    </row>
    <row r="23" spans="1:11" ht="15" customHeight="1">
      <c r="A23" s="36" t="s">
        <v>24</v>
      </c>
      <c r="B23" s="13"/>
      <c r="C23" s="13"/>
      <c r="D23" s="13"/>
      <c r="E23" s="83">
        <f aca="true" t="shared" si="4" ref="E23:J23">SUM(E20:E22)</f>
        <v>1.3330000000000717</v>
      </c>
      <c r="F23" s="58">
        <f t="shared" si="4"/>
        <v>-50.53599999999999</v>
      </c>
      <c r="G23" s="83">
        <f t="shared" si="4"/>
        <v>115.89699999999851</v>
      </c>
      <c r="H23" s="58">
        <f t="shared" si="4"/>
        <v>143.72700000000012</v>
      </c>
      <c r="I23" s="58">
        <f t="shared" si="4"/>
        <v>230.84200000000035</v>
      </c>
      <c r="J23" s="58">
        <f t="shared" si="4"/>
        <v>199</v>
      </c>
      <c r="K23" s="42"/>
    </row>
    <row r="24" spans="1:11" ht="15" customHeight="1">
      <c r="A24" s="32" t="s">
        <v>25</v>
      </c>
      <c r="B24" s="3"/>
      <c r="C24" s="3"/>
      <c r="D24" s="3"/>
      <c r="E24" s="79">
        <f aca="true" t="shared" si="5" ref="E24:J24">E23-E25</f>
        <v>3.8770000000000717</v>
      </c>
      <c r="F24" s="55">
        <f t="shared" si="5"/>
        <v>-38.47099999999999</v>
      </c>
      <c r="G24" s="79">
        <f t="shared" si="5"/>
        <v>117.93899999999852</v>
      </c>
      <c r="H24" s="55">
        <f t="shared" si="5"/>
        <v>110.1590000000001</v>
      </c>
      <c r="I24" s="55">
        <f t="shared" si="5"/>
        <v>190.61800000000034</v>
      </c>
      <c r="J24" s="55">
        <f t="shared" si="5"/>
        <v>165</v>
      </c>
      <c r="K24" s="42"/>
    </row>
    <row r="25" spans="1:11" ht="15" customHeight="1">
      <c r="A25" s="32" t="s">
        <v>117</v>
      </c>
      <c r="B25" s="3"/>
      <c r="C25" s="3"/>
      <c r="D25" s="3"/>
      <c r="E25" s="82">
        <v>-2.544</v>
      </c>
      <c r="F25" s="52">
        <v>-12.065000000000001</v>
      </c>
      <c r="G25" s="82">
        <v>-2.0420000000000003</v>
      </c>
      <c r="H25" s="52">
        <v>33.568000000000005</v>
      </c>
      <c r="I25" s="52">
        <v>40.224000000000004</v>
      </c>
      <c r="J25" s="52">
        <v>34</v>
      </c>
      <c r="K25" s="42"/>
    </row>
    <row r="26" spans="1:10" ht="15">
      <c r="A26" s="3"/>
      <c r="B26" s="3"/>
      <c r="C26" s="3"/>
      <c r="D26" s="3"/>
      <c r="E26" s="52"/>
      <c r="F26" s="52"/>
      <c r="G26" s="52"/>
      <c r="H26" s="52"/>
      <c r="I26" s="52"/>
      <c r="J26" s="52"/>
    </row>
    <row r="27" spans="1:10" ht="12.75" customHeight="1">
      <c r="A27" s="62"/>
      <c r="B27" s="62"/>
      <c r="C27" s="67"/>
      <c r="D27" s="64"/>
      <c r="E27" s="65">
        <f aca="true" t="shared" si="6" ref="E27:J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2006</v>
      </c>
    </row>
    <row r="28" spans="1:10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</row>
    <row r="29" spans="1:10" s="20" customFormat="1" ht="15" customHeight="1">
      <c r="A29" s="63" t="s">
        <v>112</v>
      </c>
      <c r="B29" s="72"/>
      <c r="C29" s="67"/>
      <c r="D29" s="67"/>
      <c r="E29" s="86"/>
      <c r="F29" s="86">
        <f>IF(F$5=0,"",F$5)</f>
      </c>
      <c r="G29" s="86"/>
      <c r="H29" s="86"/>
      <c r="I29" s="86">
        <f>IF(I$5=0,"",I$5)</f>
      </c>
      <c r="J29" s="86">
        <f>IF(J$5=0,"",J$5)</f>
      </c>
    </row>
    <row r="30" spans="5:10" ht="1.5" customHeight="1">
      <c r="E30" s="42"/>
      <c r="F30" s="42"/>
      <c r="G30" s="42"/>
      <c r="H30" s="42"/>
      <c r="I30" s="42"/>
      <c r="J30" s="42"/>
    </row>
    <row r="31" spans="1:10" ht="15" customHeight="1">
      <c r="A31" s="32" t="s">
        <v>4</v>
      </c>
      <c r="B31" s="9"/>
      <c r="C31" s="9"/>
      <c r="D31" s="9"/>
      <c r="E31" s="82">
        <v>3307.344</v>
      </c>
      <c r="F31" s="52">
        <v>3557.596</v>
      </c>
      <c r="G31" s="82">
        <v>3422.685</v>
      </c>
      <c r="H31" s="52">
        <v>3537.8390000000004</v>
      </c>
      <c r="I31" s="52">
        <v>3322.1490000000003</v>
      </c>
      <c r="J31" s="52">
        <v>2048</v>
      </c>
    </row>
    <row r="32" spans="1:10" ht="15" customHeight="1">
      <c r="A32" s="32" t="s">
        <v>27</v>
      </c>
      <c r="B32" s="8"/>
      <c r="C32" s="8"/>
      <c r="D32" s="8"/>
      <c r="E32" s="82">
        <v>54.61999999999999</v>
      </c>
      <c r="F32" s="52">
        <v>71.219</v>
      </c>
      <c r="G32" s="82">
        <v>60.635999999999996</v>
      </c>
      <c r="H32" s="52">
        <v>69.23800000000001</v>
      </c>
      <c r="I32" s="52">
        <v>52.342000000000006</v>
      </c>
      <c r="J32" s="52">
        <v>42</v>
      </c>
    </row>
    <row r="33" spans="1:10" ht="15" customHeight="1">
      <c r="A33" s="32" t="s">
        <v>28</v>
      </c>
      <c r="B33" s="8"/>
      <c r="C33" s="8"/>
      <c r="D33" s="8"/>
      <c r="E33" s="82">
        <v>804.8710000000001</v>
      </c>
      <c r="F33" s="52">
        <v>918.436</v>
      </c>
      <c r="G33" s="82">
        <v>839.184</v>
      </c>
      <c r="H33" s="52">
        <v>951.245</v>
      </c>
      <c r="I33" s="52">
        <v>1070.284</v>
      </c>
      <c r="J33" s="52">
        <v>650</v>
      </c>
    </row>
    <row r="34" spans="1:10" ht="15" customHeight="1">
      <c r="A34" s="32" t="s">
        <v>29</v>
      </c>
      <c r="B34" s="8"/>
      <c r="C34" s="8"/>
      <c r="D34" s="8"/>
      <c r="E34" s="82">
        <v>33.198</v>
      </c>
      <c r="F34" s="52">
        <v>51.542</v>
      </c>
      <c r="G34" s="82">
        <v>34.436</v>
      </c>
      <c r="H34" s="52">
        <v>51.760000000000005</v>
      </c>
      <c r="I34" s="52">
        <v>7.529000000000001</v>
      </c>
      <c r="J34" s="52">
        <v>2</v>
      </c>
    </row>
    <row r="35" spans="1:10" ht="15" customHeight="1">
      <c r="A35" s="33" t="s">
        <v>30</v>
      </c>
      <c r="B35" s="26"/>
      <c r="C35" s="26"/>
      <c r="D35" s="26"/>
      <c r="E35" s="80">
        <v>96.91</v>
      </c>
      <c r="F35" s="54">
        <v>140.32700000000003</v>
      </c>
      <c r="G35" s="80">
        <v>103.373</v>
      </c>
      <c r="H35" s="54">
        <v>141.56500000000003</v>
      </c>
      <c r="I35" s="54">
        <v>37.944</v>
      </c>
      <c r="J35" s="54">
        <v>13</v>
      </c>
    </row>
    <row r="36" spans="1:10" ht="15" customHeight="1">
      <c r="A36" s="34" t="s">
        <v>31</v>
      </c>
      <c r="B36" s="12"/>
      <c r="C36" s="12"/>
      <c r="D36" s="12"/>
      <c r="E36" s="83">
        <f aca="true" t="shared" si="7" ref="E36:J36">SUM(E31:E35)</f>
        <v>4296.943</v>
      </c>
      <c r="F36" s="114">
        <f t="shared" si="7"/>
        <v>4739.120000000001</v>
      </c>
      <c r="G36" s="83">
        <f t="shared" si="7"/>
        <v>4460.313999999999</v>
      </c>
      <c r="H36" s="58">
        <f t="shared" si="7"/>
        <v>4751.647</v>
      </c>
      <c r="I36" s="58">
        <f t="shared" si="7"/>
        <v>4490.248000000001</v>
      </c>
      <c r="J36" s="58">
        <f t="shared" si="7"/>
        <v>2755</v>
      </c>
    </row>
    <row r="37" spans="1:10" ht="15" customHeight="1">
      <c r="A37" s="32" t="s">
        <v>32</v>
      </c>
      <c r="B37" s="3"/>
      <c r="C37" s="3"/>
      <c r="D37" s="3"/>
      <c r="E37" s="82">
        <v>605.02</v>
      </c>
      <c r="F37" s="136">
        <v>661.4290000000001</v>
      </c>
      <c r="G37" s="82">
        <v>536.5340000000001</v>
      </c>
      <c r="H37" s="52">
        <v>674.01</v>
      </c>
      <c r="I37" s="52">
        <v>822.856</v>
      </c>
      <c r="J37" s="52">
        <v>505</v>
      </c>
    </row>
    <row r="38" spans="1:10" ht="15" customHeight="1">
      <c r="A38" s="32" t="s">
        <v>33</v>
      </c>
      <c r="B38" s="3"/>
      <c r="C38" s="3"/>
      <c r="D38" s="3"/>
      <c r="E38" s="82"/>
      <c r="F38" s="136"/>
      <c r="G38" s="82"/>
      <c r="H38" s="52">
        <v>0.009000000000000001</v>
      </c>
      <c r="I38" s="52"/>
      <c r="J38" s="52"/>
    </row>
    <row r="39" spans="1:10" ht="15" customHeight="1">
      <c r="A39" s="32" t="s">
        <v>34</v>
      </c>
      <c r="B39" s="3"/>
      <c r="C39" s="3"/>
      <c r="D39" s="3"/>
      <c r="E39" s="82">
        <v>725.7</v>
      </c>
      <c r="F39" s="136">
        <v>743.2680000000001</v>
      </c>
      <c r="G39" s="82">
        <v>616.0400000000001</v>
      </c>
      <c r="H39" s="52">
        <v>653.8480000000001</v>
      </c>
      <c r="I39" s="52">
        <v>739.832</v>
      </c>
      <c r="J39" s="52">
        <v>474</v>
      </c>
    </row>
    <row r="40" spans="1:10" ht="15" customHeight="1">
      <c r="A40" s="32" t="s">
        <v>35</v>
      </c>
      <c r="B40" s="3"/>
      <c r="C40" s="3"/>
      <c r="D40" s="3"/>
      <c r="E40" s="82">
        <v>325.3</v>
      </c>
      <c r="F40" s="136">
        <v>597.2330000000001</v>
      </c>
      <c r="G40" s="82">
        <v>618.087</v>
      </c>
      <c r="H40" s="52">
        <v>341.24</v>
      </c>
      <c r="I40" s="52">
        <v>355.91900000000004</v>
      </c>
      <c r="J40" s="52">
        <v>132</v>
      </c>
    </row>
    <row r="41" spans="1:10" ht="15" customHeight="1">
      <c r="A41" s="33" t="s">
        <v>36</v>
      </c>
      <c r="B41" s="26"/>
      <c r="C41" s="26"/>
      <c r="D41" s="26"/>
      <c r="E41" s="80"/>
      <c r="F41" s="137"/>
      <c r="G41" s="80"/>
      <c r="H41" s="54"/>
      <c r="I41" s="54"/>
      <c r="J41" s="54"/>
    </row>
    <row r="42" spans="1:10" ht="15" customHeight="1">
      <c r="A42" s="35" t="s">
        <v>37</v>
      </c>
      <c r="B42" s="23"/>
      <c r="C42" s="23"/>
      <c r="D42" s="23"/>
      <c r="E42" s="88">
        <f aca="true" t="shared" si="8" ref="E42:J42">SUM(E37:E41)</f>
        <v>1656.02</v>
      </c>
      <c r="F42" s="131">
        <f t="shared" si="8"/>
        <v>2001.9300000000003</v>
      </c>
      <c r="G42" s="88">
        <f t="shared" si="8"/>
        <v>1770.661</v>
      </c>
      <c r="H42" s="89">
        <f t="shared" si="8"/>
        <v>1669.1070000000002</v>
      </c>
      <c r="I42" s="89">
        <f t="shared" si="8"/>
        <v>1918.6070000000002</v>
      </c>
      <c r="J42" s="89">
        <f t="shared" si="8"/>
        <v>1111</v>
      </c>
    </row>
    <row r="43" spans="1:10" ht="15" customHeight="1">
      <c r="A43" s="34" t="s">
        <v>38</v>
      </c>
      <c r="B43" s="11"/>
      <c r="C43" s="11"/>
      <c r="D43" s="11"/>
      <c r="E43" s="83">
        <f aca="true" t="shared" si="9" ref="E43:J43">E36+E42</f>
        <v>5952.963</v>
      </c>
      <c r="F43" s="114">
        <f t="shared" si="9"/>
        <v>6741.050000000001</v>
      </c>
      <c r="G43" s="83">
        <f t="shared" si="9"/>
        <v>6230.974999999999</v>
      </c>
      <c r="H43" s="58">
        <f t="shared" si="9"/>
        <v>6420.754</v>
      </c>
      <c r="I43" s="58">
        <f t="shared" si="9"/>
        <v>6408.855000000001</v>
      </c>
      <c r="J43" s="58">
        <f t="shared" si="9"/>
        <v>3866</v>
      </c>
    </row>
    <row r="44" spans="1:10" ht="15" customHeight="1">
      <c r="A44" s="32" t="s">
        <v>39</v>
      </c>
      <c r="B44" s="3"/>
      <c r="C44" s="3"/>
      <c r="D44" s="3"/>
      <c r="E44" s="82">
        <v>2182.8160000000003</v>
      </c>
      <c r="F44" s="136">
        <v>1957.42</v>
      </c>
      <c r="G44" s="82">
        <v>2208.351</v>
      </c>
      <c r="H44" s="52">
        <v>1587.8610000000003</v>
      </c>
      <c r="I44" s="52">
        <v>1284.518</v>
      </c>
      <c r="J44" s="52">
        <v>914</v>
      </c>
    </row>
    <row r="45" spans="1:10" ht="15" customHeight="1">
      <c r="A45" s="32" t="s">
        <v>116</v>
      </c>
      <c r="B45" s="3"/>
      <c r="C45" s="3"/>
      <c r="D45" s="3"/>
      <c r="E45" s="82">
        <v>30.623</v>
      </c>
      <c r="F45" s="136">
        <v>360.615</v>
      </c>
      <c r="G45" s="82">
        <v>207.901</v>
      </c>
      <c r="H45" s="52">
        <v>375.608</v>
      </c>
      <c r="I45" s="52">
        <v>251.59</v>
      </c>
      <c r="J45" s="52">
        <v>173</v>
      </c>
    </row>
    <row r="46" spans="1:10" ht="15" customHeight="1">
      <c r="A46" s="32" t="s">
        <v>41</v>
      </c>
      <c r="B46" s="3"/>
      <c r="C46" s="3"/>
      <c r="D46" s="3"/>
      <c r="E46" s="82">
        <v>7.760000000000001</v>
      </c>
      <c r="F46" s="136">
        <v>6.775</v>
      </c>
      <c r="G46" s="82">
        <v>7.714</v>
      </c>
      <c r="H46" s="52"/>
      <c r="I46" s="52">
        <v>2</v>
      </c>
      <c r="J46" s="52"/>
    </row>
    <row r="47" spans="1:10" ht="15" customHeight="1">
      <c r="A47" s="32" t="s">
        <v>42</v>
      </c>
      <c r="B47" s="3"/>
      <c r="C47" s="3"/>
      <c r="D47" s="3"/>
      <c r="E47" s="82">
        <v>111.686</v>
      </c>
      <c r="F47" s="136">
        <v>135.53</v>
      </c>
      <c r="G47" s="82">
        <v>119.45</v>
      </c>
      <c r="H47" s="52">
        <v>156</v>
      </c>
      <c r="I47" s="52">
        <v>122.37700000000001</v>
      </c>
      <c r="J47" s="52">
        <v>65</v>
      </c>
    </row>
    <row r="48" spans="1:10" ht="15" customHeight="1">
      <c r="A48" s="32" t="s">
        <v>43</v>
      </c>
      <c r="B48" s="3"/>
      <c r="C48" s="3"/>
      <c r="D48" s="3"/>
      <c r="E48" s="82">
        <v>2500.957</v>
      </c>
      <c r="F48" s="136">
        <v>3413.424</v>
      </c>
      <c r="G48" s="82">
        <v>2637.09</v>
      </c>
      <c r="H48" s="52">
        <v>3324.589</v>
      </c>
      <c r="I48" s="52">
        <v>2999.0460000000003</v>
      </c>
      <c r="J48" s="52">
        <v>1960</v>
      </c>
    </row>
    <row r="49" spans="1:10" ht="15" customHeight="1">
      <c r="A49" s="32" t="s">
        <v>44</v>
      </c>
      <c r="B49" s="3"/>
      <c r="C49" s="3"/>
      <c r="D49" s="3"/>
      <c r="E49" s="82">
        <v>1107.664</v>
      </c>
      <c r="F49" s="136">
        <v>867.2860000000001</v>
      </c>
      <c r="G49" s="82">
        <v>1042.586</v>
      </c>
      <c r="H49" s="52">
        <v>943.94</v>
      </c>
      <c r="I49" s="52">
        <v>1700.1090000000002</v>
      </c>
      <c r="J49" s="52">
        <v>710</v>
      </c>
    </row>
    <row r="50" spans="1:10" ht="15" customHeight="1">
      <c r="A50" s="32" t="s">
        <v>102</v>
      </c>
      <c r="B50" s="3"/>
      <c r="C50" s="3"/>
      <c r="D50" s="3"/>
      <c r="E50" s="82">
        <v>11.457</v>
      </c>
      <c r="F50" s="136"/>
      <c r="G50" s="82">
        <v>7.883</v>
      </c>
      <c r="H50" s="52">
        <v>32.756</v>
      </c>
      <c r="I50" s="52">
        <v>49.215</v>
      </c>
      <c r="J50" s="52">
        <v>44</v>
      </c>
    </row>
    <row r="51" spans="1:10" ht="15" customHeight="1">
      <c r="A51" s="33" t="s">
        <v>45</v>
      </c>
      <c r="B51" s="26"/>
      <c r="C51" s="26"/>
      <c r="D51" s="26"/>
      <c r="E51" s="80"/>
      <c r="F51" s="137"/>
      <c r="G51" s="80"/>
      <c r="H51" s="54"/>
      <c r="I51" s="54"/>
      <c r="J51" s="54"/>
    </row>
    <row r="52" spans="1:10" ht="15" customHeight="1">
      <c r="A52" s="34" t="s">
        <v>46</v>
      </c>
      <c r="B52" s="11"/>
      <c r="C52" s="11"/>
      <c r="D52" s="11"/>
      <c r="E52" s="83">
        <f aca="true" t="shared" si="10" ref="E52:J52">SUM(E44:E51)</f>
        <v>5952.963000000001</v>
      </c>
      <c r="F52" s="114">
        <f t="shared" si="10"/>
        <v>6741.05</v>
      </c>
      <c r="G52" s="83">
        <f t="shared" si="10"/>
        <v>6230.974999999999</v>
      </c>
      <c r="H52" s="58">
        <f t="shared" si="10"/>
        <v>6420.754</v>
      </c>
      <c r="I52" s="58">
        <f t="shared" si="10"/>
        <v>6408.8550000000005</v>
      </c>
      <c r="J52" s="58">
        <f t="shared" si="10"/>
        <v>3866</v>
      </c>
    </row>
    <row r="53" spans="1:10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</row>
    <row r="54" spans="1:10" ht="12.75" customHeight="1">
      <c r="A54" s="73"/>
      <c r="B54" s="62"/>
      <c r="C54" s="64"/>
      <c r="D54" s="64"/>
      <c r="E54" s="65">
        <f aca="true" t="shared" si="11" ref="E54:J54">E$3</f>
        <v>2010</v>
      </c>
      <c r="F54" s="65">
        <f t="shared" si="11"/>
        <v>2009</v>
      </c>
      <c r="G54" s="65">
        <f t="shared" si="11"/>
        <v>2009</v>
      </c>
      <c r="H54" s="65">
        <f t="shared" si="11"/>
        <v>2008</v>
      </c>
      <c r="I54" s="65">
        <f t="shared" si="11"/>
        <v>2007</v>
      </c>
      <c r="J54" s="65">
        <f t="shared" si="11"/>
        <v>2006</v>
      </c>
    </row>
    <row r="55" spans="1:10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</row>
    <row r="56" spans="1:10" s="20" customFormat="1" ht="15" customHeight="1">
      <c r="A56" s="73" t="s">
        <v>111</v>
      </c>
      <c r="B56" s="72"/>
      <c r="C56" s="67"/>
      <c r="D56" s="67"/>
      <c r="E56" s="86"/>
      <c r="F56" s="86">
        <f>IF(F$5=0,"",F$5)</f>
      </c>
      <c r="G56" s="86"/>
      <c r="H56" s="86"/>
      <c r="I56" s="86">
        <f>IF(I$5=0,"",I$5)</f>
      </c>
      <c r="J56" s="86">
        <f>IF(J$5=0,"",J$5)</f>
      </c>
    </row>
    <row r="57" spans="5:10" ht="1.5" customHeight="1">
      <c r="E57" s="42"/>
      <c r="F57" s="42"/>
      <c r="G57" s="42"/>
      <c r="H57" s="42"/>
      <c r="I57" s="42"/>
      <c r="J57" s="42"/>
    </row>
    <row r="58" spans="1:10" ht="24.75" customHeight="1">
      <c r="A58" s="167" t="s">
        <v>48</v>
      </c>
      <c r="B58" s="167"/>
      <c r="C58" s="10"/>
      <c r="D58" s="10"/>
      <c r="E58" s="79">
        <v>19.2</v>
      </c>
      <c r="F58" s="55">
        <v>-50.608000000000004</v>
      </c>
      <c r="G58" s="79">
        <v>209.26000000000002</v>
      </c>
      <c r="H58" s="55">
        <v>164.977</v>
      </c>
      <c r="I58" s="55">
        <v>385.27600000000007</v>
      </c>
      <c r="J58" s="55">
        <v>298</v>
      </c>
    </row>
    <row r="59" spans="1:10" ht="15" customHeight="1">
      <c r="A59" s="165" t="s">
        <v>49</v>
      </c>
      <c r="B59" s="165"/>
      <c r="C59" s="27"/>
      <c r="D59" s="27"/>
      <c r="E59" s="80">
        <v>-237.578</v>
      </c>
      <c r="F59" s="54">
        <v>-152.01700000000002</v>
      </c>
      <c r="G59" s="80">
        <v>300.28200000000004</v>
      </c>
      <c r="H59" s="54">
        <v>183.03100000000003</v>
      </c>
      <c r="I59" s="54">
        <v>-181.175</v>
      </c>
      <c r="J59" s="54">
        <v>-3</v>
      </c>
    </row>
    <row r="60" spans="1:10" ht="15">
      <c r="A60" s="168" t="s">
        <v>50</v>
      </c>
      <c r="B60" s="168"/>
      <c r="C60" s="29"/>
      <c r="D60" s="29"/>
      <c r="E60" s="81">
        <f aca="true" t="shared" si="12" ref="E60:J60">SUM(E58:E59)</f>
        <v>-218.37800000000001</v>
      </c>
      <c r="F60" s="59">
        <f t="shared" si="12"/>
        <v>-202.62500000000003</v>
      </c>
      <c r="G60" s="81">
        <f t="shared" si="12"/>
        <v>509.54200000000003</v>
      </c>
      <c r="H60" s="59">
        <f t="shared" si="12"/>
        <v>348.00800000000004</v>
      </c>
      <c r="I60" s="59">
        <f t="shared" si="12"/>
        <v>204.10100000000006</v>
      </c>
      <c r="J60" s="59">
        <f t="shared" si="12"/>
        <v>295</v>
      </c>
    </row>
    <row r="61" spans="1:10" ht="15" customHeight="1">
      <c r="A61" s="167" t="s">
        <v>51</v>
      </c>
      <c r="B61" s="167"/>
      <c r="C61" s="3"/>
      <c r="D61" s="3"/>
      <c r="E61" s="82">
        <v>-16.551000000000002</v>
      </c>
      <c r="F61" s="52">
        <v>-20.448999999999998</v>
      </c>
      <c r="G61" s="82">
        <v>-84.307</v>
      </c>
      <c r="H61" s="52">
        <v>-205.237</v>
      </c>
      <c r="I61" s="52">
        <v>-224</v>
      </c>
      <c r="J61" s="52">
        <v>-177</v>
      </c>
    </row>
    <row r="62" spans="1:10" ht="15" customHeight="1">
      <c r="A62" s="165" t="s">
        <v>103</v>
      </c>
      <c r="B62" s="165"/>
      <c r="C62" s="26"/>
      <c r="D62" s="26"/>
      <c r="E62" s="80">
        <v>0.030000000000000002</v>
      </c>
      <c r="F62" s="54">
        <v>8.94</v>
      </c>
      <c r="G62" s="80">
        <v>24.211</v>
      </c>
      <c r="H62" s="54">
        <v>175.709</v>
      </c>
      <c r="I62" s="54">
        <v>31.568</v>
      </c>
      <c r="J62" s="54">
        <v>1</v>
      </c>
    </row>
    <row r="63" spans="1:10" ht="24" customHeight="1">
      <c r="A63" s="168" t="s">
        <v>52</v>
      </c>
      <c r="B63" s="168"/>
      <c r="C63" s="30"/>
      <c r="D63" s="30"/>
      <c r="E63" s="81">
        <f aca="true" t="shared" si="13" ref="E63:J63">SUM(E60:E62)</f>
        <v>-234.89900000000003</v>
      </c>
      <c r="F63" s="59">
        <f t="shared" si="13"/>
        <v>-214.13400000000001</v>
      </c>
      <c r="G63" s="81">
        <f t="shared" si="13"/>
        <v>449.446</v>
      </c>
      <c r="H63" s="59">
        <f t="shared" si="13"/>
        <v>318.48</v>
      </c>
      <c r="I63" s="59">
        <f t="shared" si="13"/>
        <v>11.669000000000057</v>
      </c>
      <c r="J63" s="59">
        <f t="shared" si="13"/>
        <v>119</v>
      </c>
    </row>
    <row r="64" spans="1:10" ht="15" customHeight="1">
      <c r="A64" s="165" t="s">
        <v>53</v>
      </c>
      <c r="B64" s="165"/>
      <c r="C64" s="31"/>
      <c r="D64" s="31"/>
      <c r="E64" s="80"/>
      <c r="F64" s="54">
        <v>-4.015000000000001</v>
      </c>
      <c r="G64" s="80">
        <v>-126.60000000000001</v>
      </c>
      <c r="H64" s="54">
        <v>-34.565999999999995</v>
      </c>
      <c r="I64" s="54">
        <v>-614</v>
      </c>
      <c r="J64" s="54">
        <v>-467</v>
      </c>
    </row>
    <row r="65" spans="1:10" ht="15">
      <c r="A65" s="168" t="s">
        <v>54</v>
      </c>
      <c r="B65" s="168"/>
      <c r="C65" s="11"/>
      <c r="D65" s="11"/>
      <c r="E65" s="83">
        <f aca="true" t="shared" si="14" ref="E65:J65">SUM(E63:E64)</f>
        <v>-234.89900000000003</v>
      </c>
      <c r="F65" s="58">
        <f t="shared" si="14"/>
        <v>-218.149</v>
      </c>
      <c r="G65" s="83">
        <f t="shared" si="14"/>
        <v>322.846</v>
      </c>
      <c r="H65" s="58">
        <f t="shared" si="14"/>
        <v>283.91400000000004</v>
      </c>
      <c r="I65" s="58">
        <f t="shared" si="14"/>
        <v>-602.3309999999999</v>
      </c>
      <c r="J65" s="58">
        <f t="shared" si="14"/>
        <v>-348</v>
      </c>
    </row>
    <row r="66" spans="1:10" ht="15" customHeight="1">
      <c r="A66" s="167" t="s">
        <v>55</v>
      </c>
      <c r="B66" s="167"/>
      <c r="C66" s="3"/>
      <c r="D66" s="3"/>
      <c r="E66" s="82">
        <v>-33.965</v>
      </c>
      <c r="F66" s="52">
        <v>74.894</v>
      </c>
      <c r="G66" s="82">
        <v>-607.261</v>
      </c>
      <c r="H66" s="52">
        <v>-521.008</v>
      </c>
      <c r="I66" s="52">
        <v>640.235</v>
      </c>
      <c r="J66" s="52">
        <v>182</v>
      </c>
    </row>
    <row r="67" spans="1:10" ht="15" customHeight="1">
      <c r="A67" s="167" t="s">
        <v>56</v>
      </c>
      <c r="B67" s="167"/>
      <c r="C67" s="3"/>
      <c r="D67" s="3"/>
      <c r="E67" s="82"/>
      <c r="F67" s="52"/>
      <c r="G67" s="82">
        <v>592.8240000000001</v>
      </c>
      <c r="H67" s="52">
        <v>88.2</v>
      </c>
      <c r="I67" s="52">
        <v>29.966</v>
      </c>
      <c r="J67" s="52">
        <v>28</v>
      </c>
    </row>
    <row r="68" spans="1:10" ht="15" customHeight="1">
      <c r="A68" s="167" t="s">
        <v>57</v>
      </c>
      <c r="B68" s="167"/>
      <c r="C68" s="3"/>
      <c r="D68" s="3"/>
      <c r="E68" s="82"/>
      <c r="F68" s="52"/>
      <c r="G68" s="82"/>
      <c r="H68" s="52"/>
      <c r="I68" s="52"/>
      <c r="J68" s="52"/>
    </row>
    <row r="69" spans="1:10" ht="15" customHeight="1">
      <c r="A69" s="165" t="s">
        <v>58</v>
      </c>
      <c r="B69" s="165"/>
      <c r="C69" s="26"/>
      <c r="D69" s="26"/>
      <c r="E69" s="80">
        <v>-17.217</v>
      </c>
      <c r="F69" s="54">
        <v>400</v>
      </c>
      <c r="G69" s="80">
        <v>-23.136000000000003</v>
      </c>
      <c r="H69" s="54">
        <v>115</v>
      </c>
      <c r="I69" s="54">
        <v>145.695</v>
      </c>
      <c r="J69" s="54"/>
    </row>
    <row r="70" spans="1:10" ht="15" customHeight="1">
      <c r="A70" s="37" t="s">
        <v>59</v>
      </c>
      <c r="B70" s="37"/>
      <c r="C70" s="24"/>
      <c r="D70" s="24"/>
      <c r="E70" s="84">
        <f aca="true" t="shared" si="15" ref="E70:J70">SUM(E66:E69)</f>
        <v>-51.182</v>
      </c>
      <c r="F70" s="56">
        <f t="shared" si="15"/>
        <v>474.894</v>
      </c>
      <c r="G70" s="84">
        <f t="shared" si="15"/>
        <v>-37.5729999999999</v>
      </c>
      <c r="H70" s="56">
        <f t="shared" si="15"/>
        <v>-317.80800000000005</v>
      </c>
      <c r="I70" s="56">
        <f t="shared" si="15"/>
        <v>815.896</v>
      </c>
      <c r="J70" s="56">
        <f t="shared" si="15"/>
        <v>210</v>
      </c>
    </row>
    <row r="71" spans="1:10" ht="15" customHeight="1">
      <c r="A71" s="168" t="s">
        <v>60</v>
      </c>
      <c r="B71" s="168"/>
      <c r="C71" s="11"/>
      <c r="D71" s="11"/>
      <c r="E71" s="83">
        <f aca="true" t="shared" si="16" ref="E71:J71">SUM(E70+E65)</f>
        <v>-286.081</v>
      </c>
      <c r="F71" s="58">
        <f t="shared" si="16"/>
        <v>256.745</v>
      </c>
      <c r="G71" s="83">
        <f t="shared" si="16"/>
        <v>285.2730000000001</v>
      </c>
      <c r="H71" s="58">
        <f t="shared" si="16"/>
        <v>-33.894000000000005</v>
      </c>
      <c r="I71" s="58">
        <f t="shared" si="16"/>
        <v>213.56500000000005</v>
      </c>
      <c r="J71" s="58">
        <f t="shared" si="16"/>
        <v>-138</v>
      </c>
    </row>
    <row r="72" spans="1:10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</row>
    <row r="73" spans="1:10" ht="12.75" customHeight="1">
      <c r="A73" s="73"/>
      <c r="B73" s="62"/>
      <c r="C73" s="64"/>
      <c r="D73" s="64"/>
      <c r="E73" s="65">
        <f aca="true" t="shared" si="17" ref="E73:J73">E$3</f>
        <v>2010</v>
      </c>
      <c r="F73" s="65">
        <f t="shared" si="17"/>
        <v>2009</v>
      </c>
      <c r="G73" s="65">
        <f t="shared" si="17"/>
        <v>2009</v>
      </c>
      <c r="H73" s="65">
        <f t="shared" si="17"/>
        <v>2008</v>
      </c>
      <c r="I73" s="65">
        <f t="shared" si="17"/>
        <v>2007</v>
      </c>
      <c r="J73" s="65">
        <f t="shared" si="17"/>
        <v>2006</v>
      </c>
    </row>
    <row r="74" spans="1:10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</row>
    <row r="75" spans="1:10" s="20" customFormat="1" ht="15" customHeight="1">
      <c r="A75" s="73" t="s">
        <v>61</v>
      </c>
      <c r="B75" s="72"/>
      <c r="C75" s="67"/>
      <c r="D75" s="67"/>
      <c r="E75" s="69"/>
      <c r="F75" s="69"/>
      <c r="G75" s="69"/>
      <c r="H75" s="69"/>
      <c r="I75" s="69">
        <f>IF(I$5=0,"",I$5)</f>
      </c>
      <c r="J75" s="69">
        <f>IF(J$5=0,"",J$5)</f>
      </c>
    </row>
    <row r="76" ht="1.5" customHeight="1"/>
    <row r="77" spans="1:10" ht="15" customHeight="1">
      <c r="A77" s="167" t="s">
        <v>62</v>
      </c>
      <c r="B77" s="167"/>
      <c r="C77" s="8"/>
      <c r="D77" s="8"/>
      <c r="E77" s="111">
        <f>IF(E14=0,"-",IF(E7=0,"-",E14/E7))*100</f>
        <v>2.660456505180608</v>
      </c>
      <c r="F77" s="60">
        <f>IF(F14=0,"-",IF(F7=0,"-",F14/F7))*100</f>
        <v>-2.875304562562546</v>
      </c>
      <c r="G77" s="111">
        <f>IF(G14=0,"-",IF(G7=0,"-",G14/G7))*100</f>
        <v>6.920219696083342</v>
      </c>
      <c r="H77" s="60">
        <f>IF(H14=0,"-",IF(H7=0,"-",H14/H7)*100)</f>
        <v>5.721479057071679</v>
      </c>
      <c r="I77" s="60">
        <f>IF(I14=0,"-",IF(I7=0,"-",I14/I7)*100)</f>
        <v>9.510226142116476</v>
      </c>
      <c r="J77" s="60">
        <f>IF(J14=0,"-",IF(J7=0,"-",J14/J7)*100)</f>
        <v>11.87214611872146</v>
      </c>
    </row>
    <row r="78" spans="1:11" ht="15" customHeight="1">
      <c r="A78" s="167" t="s">
        <v>63</v>
      </c>
      <c r="B78" s="167"/>
      <c r="C78" s="8"/>
      <c r="D78" s="8"/>
      <c r="E78" s="74">
        <f aca="true" t="shared" si="18" ref="E78:J78">IF(E20=0,"-",IF(E7=0,"-",E20/E7)*100)</f>
        <v>0.47150213747636305</v>
      </c>
      <c r="F78" s="60">
        <f t="shared" si="18"/>
        <v>-7.686196602512221</v>
      </c>
      <c r="G78" s="74">
        <f t="shared" si="18"/>
        <v>3.763560884801194</v>
      </c>
      <c r="H78" s="60">
        <f t="shared" si="18"/>
        <v>1.9000720702315916</v>
      </c>
      <c r="I78" s="60">
        <f t="shared" si="18"/>
        <v>6.166239403203623</v>
      </c>
      <c r="J78" s="60">
        <f t="shared" si="18"/>
        <v>8.280060882800608</v>
      </c>
      <c r="K78" s="15"/>
    </row>
    <row r="79" spans="1:11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6.213509677541639</v>
      </c>
      <c r="H79" s="61">
        <f>IF((H44=0),"-",(H24/((H44+I44)/2)*100))</f>
        <v>7.67022736205773</v>
      </c>
      <c r="I79" s="61">
        <f>IF((I44=0),"-",(I24/((I44+J44)/2)*100))</f>
        <v>17.340590343131176</v>
      </c>
      <c r="J79" s="61">
        <v>17.6</v>
      </c>
      <c r="K79" s="15"/>
    </row>
    <row r="80" spans="1:11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6.938680934425855</v>
      </c>
      <c r="H80" s="61">
        <f>IF((H44=0),"-",((H17+H18)/((H44+H45+H46+H48+I44+I45+I46+I48)/2)*100))</f>
        <v>6.6200301835726325</v>
      </c>
      <c r="I80" s="61">
        <f>IF((I44=0),"-",((I17+I18)/((I44+I45+I46+I48+J44+J45+J46+J48)/2)*100))</f>
        <v>12.85066205142987</v>
      </c>
      <c r="J80" s="61">
        <v>14</v>
      </c>
      <c r="K80" s="15"/>
    </row>
    <row r="81" spans="1:11" ht="15" customHeight="1">
      <c r="A81" s="167" t="s">
        <v>66</v>
      </c>
      <c r="B81" s="167"/>
      <c r="C81" s="8"/>
      <c r="D81" s="8"/>
      <c r="E81" s="78">
        <f aca="true" t="shared" si="19" ref="E81:J81">IF(E44=0,"-",((E44+E45)/E52*100))</f>
        <v>37.1821393816827</v>
      </c>
      <c r="F81" s="115">
        <f t="shared" si="19"/>
        <v>34.386853680064675</v>
      </c>
      <c r="G81" s="78">
        <f t="shared" si="19"/>
        <v>38.77807245254555</v>
      </c>
      <c r="H81" s="109">
        <f t="shared" si="19"/>
        <v>30.58003779618407</v>
      </c>
      <c r="I81" s="109">
        <f t="shared" si="19"/>
        <v>23.96852479889153</v>
      </c>
      <c r="J81" s="109">
        <f t="shared" si="19"/>
        <v>28.116916709777545</v>
      </c>
      <c r="K81" s="15"/>
    </row>
    <row r="82" spans="1:11" ht="15" customHeight="1">
      <c r="A82" s="167" t="s">
        <v>67</v>
      </c>
      <c r="B82" s="167"/>
      <c r="C82" s="8"/>
      <c r="D82" s="8"/>
      <c r="E82" s="75">
        <f aca="true" t="shared" si="20" ref="E82:J82">IF(E48=0,"-",(E48+E46-E40-E38-E34))</f>
        <v>2150.219</v>
      </c>
      <c r="F82" s="116">
        <f t="shared" si="20"/>
        <v>2771.424</v>
      </c>
      <c r="G82" s="75">
        <f t="shared" si="20"/>
        <v>1992.2810000000002</v>
      </c>
      <c r="H82" s="1">
        <f t="shared" si="20"/>
        <v>2931.58</v>
      </c>
      <c r="I82" s="1">
        <f t="shared" si="20"/>
        <v>2637.5980000000004</v>
      </c>
      <c r="J82" s="1">
        <f t="shared" si="20"/>
        <v>1826</v>
      </c>
      <c r="K82" s="15"/>
    </row>
    <row r="83" spans="1:10" ht="15" customHeight="1">
      <c r="A83" s="167" t="s">
        <v>68</v>
      </c>
      <c r="B83" s="167"/>
      <c r="C83" s="3"/>
      <c r="D83" s="3"/>
      <c r="E83" s="76">
        <f aca="true" t="shared" si="21" ref="E83:J83">IF((E44=0),"-",((E48+E46)/(E44+E45)))</f>
        <v>1.1334023661822168</v>
      </c>
      <c r="F83" s="117">
        <f t="shared" si="21"/>
        <v>1.4754734074334512</v>
      </c>
      <c r="G83" s="76">
        <f t="shared" si="21"/>
        <v>1.0945894716279594</v>
      </c>
      <c r="H83" s="2">
        <f t="shared" si="21"/>
        <v>1.69322204730505</v>
      </c>
      <c r="I83" s="2">
        <f t="shared" si="21"/>
        <v>1.953668622258331</v>
      </c>
      <c r="J83" s="2">
        <f t="shared" si="21"/>
        <v>1.8031278748850046</v>
      </c>
    </row>
    <row r="84" spans="1:10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3604</v>
      </c>
      <c r="H84" s="22">
        <v>4115</v>
      </c>
      <c r="I84" s="22">
        <v>3591</v>
      </c>
      <c r="J84" s="22">
        <v>2123</v>
      </c>
    </row>
    <row r="85" spans="1:10" ht="15" customHeight="1">
      <c r="A85" s="6" t="s">
        <v>152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ht="15" customHeight="1">
      <c r="A86" s="6" t="s">
        <v>145</v>
      </c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6" t="s">
        <v>78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>
      <c r="A99" s="25"/>
      <c r="B99" s="25"/>
      <c r="C99" s="25"/>
      <c r="D99" s="25"/>
      <c r="E99" s="25"/>
      <c r="F99" s="25"/>
      <c r="G99" s="25"/>
      <c r="H99" s="25"/>
      <c r="I99" s="25"/>
      <c r="J99" s="25"/>
    </row>
  </sheetData>
  <sheetProtection/>
  <mergeCells count="22">
    <mergeCell ref="A83:B83"/>
    <mergeCell ref="A84:B84"/>
    <mergeCell ref="A65:B65"/>
    <mergeCell ref="A66:B66"/>
    <mergeCell ref="A67:B67"/>
    <mergeCell ref="A68:B68"/>
    <mergeCell ref="A79:B79"/>
    <mergeCell ref="A80:B80"/>
    <mergeCell ref="A78:B78"/>
    <mergeCell ref="A81:B81"/>
    <mergeCell ref="A63:B63"/>
    <mergeCell ref="A64:B64"/>
    <mergeCell ref="A69:B69"/>
    <mergeCell ref="A71:B71"/>
    <mergeCell ref="A82:B82"/>
    <mergeCell ref="A77:B77"/>
    <mergeCell ref="A62:B62"/>
    <mergeCell ref="A1:J1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93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4" t="s">
        <v>81</v>
      </c>
      <c r="B2" s="14"/>
      <c r="C2" s="14"/>
      <c r="D2" s="14"/>
      <c r="E2" s="15"/>
      <c r="F2" s="15"/>
      <c r="G2" s="15"/>
      <c r="H2" s="16"/>
      <c r="I2" s="16"/>
      <c r="J2" s="17"/>
    </row>
    <row r="3" spans="1:10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</row>
    <row r="4" spans="1:10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</row>
    <row r="5" spans="1:10" s="19" customFormat="1" ht="12.75" customHeight="1">
      <c r="A5" s="63" t="s">
        <v>12</v>
      </c>
      <c r="B5" s="70"/>
      <c r="C5" s="67"/>
      <c r="D5" s="67" t="s">
        <v>70</v>
      </c>
      <c r="E5" s="69" t="s">
        <v>10</v>
      </c>
      <c r="F5" s="69"/>
      <c r="G5" s="69"/>
      <c r="H5" s="69"/>
      <c r="I5" s="69"/>
      <c r="J5" s="69" t="s">
        <v>148</v>
      </c>
    </row>
    <row r="6" ht="1.5" customHeight="1"/>
    <row r="7" spans="1:10" ht="15" customHeight="1">
      <c r="A7" s="32" t="s">
        <v>13</v>
      </c>
      <c r="B7" s="8"/>
      <c r="C7" s="8"/>
      <c r="D7" s="8"/>
      <c r="E7" s="83">
        <v>167.463</v>
      </c>
      <c r="F7" s="58">
        <v>188.104</v>
      </c>
      <c r="G7" s="83">
        <v>858.519</v>
      </c>
      <c r="H7" s="58">
        <v>905.6610000000001</v>
      </c>
      <c r="I7" s="58">
        <v>812</v>
      </c>
      <c r="J7" s="58">
        <v>905</v>
      </c>
    </row>
    <row r="8" spans="1:10" ht="15" customHeight="1">
      <c r="A8" s="32" t="s">
        <v>14</v>
      </c>
      <c r="B8" s="3"/>
      <c r="C8" s="3"/>
      <c r="D8" s="3"/>
      <c r="E8" s="82">
        <v>-152.32100000000003</v>
      </c>
      <c r="F8" s="52">
        <v>-172.675</v>
      </c>
      <c r="G8" s="82">
        <v>-744.559</v>
      </c>
      <c r="H8" s="52">
        <v>-819.912</v>
      </c>
      <c r="I8" s="52">
        <v>-742</v>
      </c>
      <c r="J8" s="52">
        <v>-793</v>
      </c>
    </row>
    <row r="9" spans="1:10" ht="15" customHeight="1">
      <c r="A9" s="32" t="s">
        <v>15</v>
      </c>
      <c r="B9" s="3"/>
      <c r="C9" s="3"/>
      <c r="D9" s="3"/>
      <c r="E9" s="82">
        <v>1.7890000000000001</v>
      </c>
      <c r="F9" s="52"/>
      <c r="G9" s="82">
        <v>8.058</v>
      </c>
      <c r="H9" s="52"/>
      <c r="I9" s="52"/>
      <c r="J9" s="52"/>
    </row>
    <row r="10" spans="1:10" ht="15" customHeight="1">
      <c r="A10" s="32" t="s">
        <v>16</v>
      </c>
      <c r="B10" s="3"/>
      <c r="C10" s="3"/>
      <c r="D10" s="3"/>
      <c r="E10" s="82"/>
      <c r="F10" s="52"/>
      <c r="G10" s="82"/>
      <c r="H10" s="52"/>
      <c r="I10" s="52"/>
      <c r="J10" s="52"/>
    </row>
    <row r="11" spans="1:10" ht="15" customHeight="1">
      <c r="A11" s="33" t="s">
        <v>17</v>
      </c>
      <c r="B11" s="26"/>
      <c r="C11" s="26"/>
      <c r="D11" s="26"/>
      <c r="E11" s="80"/>
      <c r="F11" s="54"/>
      <c r="G11" s="80"/>
      <c r="H11" s="54"/>
      <c r="I11" s="54">
        <v>18</v>
      </c>
      <c r="J11" s="54"/>
    </row>
    <row r="12" spans="1:10" ht="15" customHeight="1">
      <c r="A12" s="12" t="s">
        <v>0</v>
      </c>
      <c r="B12" s="12"/>
      <c r="C12" s="12"/>
      <c r="D12" s="12"/>
      <c r="E12" s="83">
        <f aca="true" t="shared" si="0" ref="E12:J12">SUM(E7:E11)</f>
        <v>16.93099999999997</v>
      </c>
      <c r="F12" s="58">
        <f t="shared" si="0"/>
        <v>15.429000000000002</v>
      </c>
      <c r="G12" s="83">
        <f t="shared" si="0"/>
        <v>122.01800000000003</v>
      </c>
      <c r="H12" s="58">
        <f t="shared" si="0"/>
        <v>85.74900000000002</v>
      </c>
      <c r="I12" s="58">
        <f t="shared" si="0"/>
        <v>88</v>
      </c>
      <c r="J12" s="58">
        <f t="shared" si="0"/>
        <v>112</v>
      </c>
    </row>
    <row r="13" spans="1:10" ht="15" customHeight="1">
      <c r="A13" s="33" t="s">
        <v>96</v>
      </c>
      <c r="B13" s="26"/>
      <c r="C13" s="26"/>
      <c r="D13" s="26"/>
      <c r="E13" s="80">
        <v>-12.206000000000001</v>
      </c>
      <c r="F13" s="54">
        <v>-12.385000000000002</v>
      </c>
      <c r="G13" s="80">
        <v>-48.814</v>
      </c>
      <c r="H13" s="54">
        <v>-46.855000000000004</v>
      </c>
      <c r="I13" s="54">
        <v>-41</v>
      </c>
      <c r="J13" s="54">
        <v>-35</v>
      </c>
    </row>
    <row r="14" spans="1:10" ht="15" customHeight="1">
      <c r="A14" s="12" t="s">
        <v>1</v>
      </c>
      <c r="B14" s="12"/>
      <c r="C14" s="12"/>
      <c r="D14" s="12"/>
      <c r="E14" s="83">
        <f aca="true" t="shared" si="1" ref="E14:J14">SUM(E12:E13)</f>
        <v>4.724999999999968</v>
      </c>
      <c r="F14" s="58">
        <f t="shared" si="1"/>
        <v>3.0440000000000005</v>
      </c>
      <c r="G14" s="83">
        <f t="shared" si="1"/>
        <v>73.20400000000004</v>
      </c>
      <c r="H14" s="58">
        <f t="shared" si="1"/>
        <v>38.89400000000002</v>
      </c>
      <c r="I14" s="58">
        <f t="shared" si="1"/>
        <v>47</v>
      </c>
      <c r="J14" s="58">
        <f t="shared" si="1"/>
        <v>77</v>
      </c>
    </row>
    <row r="15" spans="1:10" ht="15" customHeight="1">
      <c r="A15" s="32" t="s">
        <v>19</v>
      </c>
      <c r="B15" s="4"/>
      <c r="C15" s="4"/>
      <c r="D15" s="4"/>
      <c r="E15" s="82"/>
      <c r="F15" s="52"/>
      <c r="G15" s="82"/>
      <c r="H15" s="52"/>
      <c r="I15" s="52"/>
      <c r="J15" s="52"/>
    </row>
    <row r="16" spans="1:10" ht="15" customHeight="1">
      <c r="A16" s="33" t="s">
        <v>20</v>
      </c>
      <c r="B16" s="26"/>
      <c r="C16" s="26"/>
      <c r="D16" s="26"/>
      <c r="E16" s="80"/>
      <c r="F16" s="54"/>
      <c r="G16" s="80"/>
      <c r="H16" s="54"/>
      <c r="I16" s="54"/>
      <c r="J16" s="54"/>
    </row>
    <row r="17" spans="1:10" ht="15" customHeight="1">
      <c r="A17" s="12" t="s">
        <v>2</v>
      </c>
      <c r="B17" s="12"/>
      <c r="C17" s="12"/>
      <c r="D17" s="12"/>
      <c r="E17" s="83">
        <f aca="true" t="shared" si="2" ref="E17:J17">SUM(E14:E16)</f>
        <v>4.724999999999968</v>
      </c>
      <c r="F17" s="58">
        <f t="shared" si="2"/>
        <v>3.0440000000000005</v>
      </c>
      <c r="G17" s="83">
        <f t="shared" si="2"/>
        <v>73.20400000000004</v>
      </c>
      <c r="H17" s="58">
        <f t="shared" si="2"/>
        <v>38.89400000000002</v>
      </c>
      <c r="I17" s="58">
        <f t="shared" si="2"/>
        <v>47</v>
      </c>
      <c r="J17" s="58">
        <f t="shared" si="2"/>
        <v>77</v>
      </c>
    </row>
    <row r="18" spans="1:10" ht="15" customHeight="1">
      <c r="A18" s="32" t="s">
        <v>21</v>
      </c>
      <c r="B18" s="3"/>
      <c r="C18" s="3"/>
      <c r="D18" s="3"/>
      <c r="E18" s="82">
        <v>2.7780000000000005</v>
      </c>
      <c r="F18" s="52">
        <v>35.585</v>
      </c>
      <c r="G18" s="82">
        <v>88.56500000000001</v>
      </c>
      <c r="H18" s="52">
        <v>13.364</v>
      </c>
      <c r="I18" s="52">
        <v>8</v>
      </c>
      <c r="J18" s="52">
        <v>12</v>
      </c>
    </row>
    <row r="19" spans="1:10" ht="15" customHeight="1">
      <c r="A19" s="33" t="s">
        <v>22</v>
      </c>
      <c r="B19" s="26"/>
      <c r="C19" s="26"/>
      <c r="D19" s="26" t="s">
        <v>72</v>
      </c>
      <c r="E19" s="80">
        <v>-10.413</v>
      </c>
      <c r="F19" s="54">
        <v>-11.518</v>
      </c>
      <c r="G19" s="80">
        <v>-69.82600000000001</v>
      </c>
      <c r="H19" s="54">
        <v>-71.127</v>
      </c>
      <c r="I19" s="54">
        <v>-46</v>
      </c>
      <c r="J19" s="54">
        <v>-44</v>
      </c>
    </row>
    <row r="20" spans="1:10" ht="15" customHeight="1">
      <c r="A20" s="12" t="s">
        <v>3</v>
      </c>
      <c r="B20" s="12"/>
      <c r="C20" s="12"/>
      <c r="D20" s="12"/>
      <c r="E20" s="83">
        <f aca="true" t="shared" si="3" ref="E20:J20">SUM(E17:E19)</f>
        <v>-2.910000000000032</v>
      </c>
      <c r="F20" s="58">
        <f t="shared" si="3"/>
        <v>27.111000000000004</v>
      </c>
      <c r="G20" s="83">
        <f t="shared" si="3"/>
        <v>91.94300000000005</v>
      </c>
      <c r="H20" s="58">
        <f t="shared" si="3"/>
        <v>-18.86899999999997</v>
      </c>
      <c r="I20" s="58">
        <f t="shared" si="3"/>
        <v>9</v>
      </c>
      <c r="J20" s="58">
        <f t="shared" si="3"/>
        <v>45</v>
      </c>
    </row>
    <row r="21" spans="1:10" ht="15" customHeight="1">
      <c r="A21" s="32" t="s">
        <v>23</v>
      </c>
      <c r="B21" s="3"/>
      <c r="C21" s="3"/>
      <c r="D21" s="3"/>
      <c r="E21" s="82">
        <v>2.04</v>
      </c>
      <c r="F21" s="52">
        <v>-6.6240000000000006</v>
      </c>
      <c r="G21" s="82">
        <v>-16.925</v>
      </c>
      <c r="H21" s="52">
        <v>13.727</v>
      </c>
      <c r="I21" s="52">
        <v>3</v>
      </c>
      <c r="J21" s="52">
        <v>-8</v>
      </c>
    </row>
    <row r="22" spans="1:10" ht="15" customHeight="1">
      <c r="A22" s="33" t="s">
        <v>114</v>
      </c>
      <c r="B22" s="28"/>
      <c r="C22" s="28"/>
      <c r="D22" s="28"/>
      <c r="E22" s="80"/>
      <c r="F22" s="54"/>
      <c r="G22" s="80"/>
      <c r="H22" s="54"/>
      <c r="I22" s="54"/>
      <c r="J22" s="54"/>
    </row>
    <row r="23" spans="1:10" ht="15" customHeight="1">
      <c r="A23" s="36" t="s">
        <v>24</v>
      </c>
      <c r="B23" s="13"/>
      <c r="C23" s="13"/>
      <c r="D23" s="13"/>
      <c r="E23" s="83">
        <f aca="true" t="shared" si="4" ref="E23:J23">SUM(E20:E22)</f>
        <v>-0.8700000000000321</v>
      </c>
      <c r="F23" s="58">
        <f t="shared" si="4"/>
        <v>20.487000000000002</v>
      </c>
      <c r="G23" s="83">
        <f t="shared" si="4"/>
        <v>75.01800000000006</v>
      </c>
      <c r="H23" s="58">
        <f t="shared" si="4"/>
        <v>-5.141999999999971</v>
      </c>
      <c r="I23" s="58">
        <f t="shared" si="4"/>
        <v>12</v>
      </c>
      <c r="J23" s="58">
        <f t="shared" si="4"/>
        <v>37</v>
      </c>
    </row>
    <row r="24" spans="1:10" ht="15" customHeight="1">
      <c r="A24" s="32" t="s">
        <v>25</v>
      </c>
      <c r="B24" s="3"/>
      <c r="C24" s="3"/>
      <c r="D24" s="3"/>
      <c r="E24" s="79">
        <f aca="true" t="shared" si="5" ref="E24:J24">E23-E25</f>
        <v>-0.8700000000000321</v>
      </c>
      <c r="F24" s="55">
        <f t="shared" si="5"/>
        <v>20.487000000000002</v>
      </c>
      <c r="G24" s="79">
        <f t="shared" si="5"/>
        <v>75.01800000000006</v>
      </c>
      <c r="H24" s="55">
        <f t="shared" si="5"/>
        <v>-5.141999999999971</v>
      </c>
      <c r="I24" s="55">
        <f t="shared" si="5"/>
        <v>12</v>
      </c>
      <c r="J24" s="55">
        <f t="shared" si="5"/>
        <v>37</v>
      </c>
    </row>
    <row r="25" spans="1:10" ht="15" customHeight="1">
      <c r="A25" s="32" t="s">
        <v>117</v>
      </c>
      <c r="B25" s="3"/>
      <c r="C25" s="3"/>
      <c r="D25" s="3"/>
      <c r="E25" s="82"/>
      <c r="F25" s="52"/>
      <c r="G25" s="82"/>
      <c r="H25" s="52"/>
      <c r="I25" s="52"/>
      <c r="J25" s="52"/>
    </row>
    <row r="26" spans="1:10" ht="15">
      <c r="A26" s="3"/>
      <c r="B26" s="3"/>
      <c r="C26" s="3"/>
      <c r="D26" s="3"/>
      <c r="E26" s="52"/>
      <c r="F26" s="52"/>
      <c r="G26" s="52"/>
      <c r="H26" s="52"/>
      <c r="I26" s="52"/>
      <c r="J26" s="52"/>
    </row>
    <row r="27" spans="1:10" ht="12.75" customHeight="1">
      <c r="A27" s="62"/>
      <c r="B27" s="62"/>
      <c r="C27" s="67"/>
      <c r="D27" s="64"/>
      <c r="E27" s="65">
        <f aca="true" t="shared" si="6" ref="E27:J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2006</v>
      </c>
    </row>
    <row r="28" spans="1:10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</row>
    <row r="29" spans="1:10" s="20" customFormat="1" ht="15" customHeight="1">
      <c r="A29" s="63" t="s">
        <v>112</v>
      </c>
      <c r="B29" s="72"/>
      <c r="C29" s="67"/>
      <c r="D29" s="67"/>
      <c r="E29" s="86"/>
      <c r="F29" s="86">
        <f>IF(F$5=0,"",F$5)</f>
      </c>
      <c r="G29" s="86">
        <f>IF(G$5=0,"",G$5)</f>
      </c>
      <c r="H29" s="86">
        <f>IF(H$5=0,"",H$5)</f>
      </c>
      <c r="I29" s="86">
        <f>IF(I$5=0,"",I$5)</f>
      </c>
      <c r="J29" s="86"/>
    </row>
    <row r="30" spans="5:10" ht="1.5" customHeight="1">
      <c r="E30" s="42"/>
      <c r="F30" s="42"/>
      <c r="G30" s="42"/>
      <c r="H30" s="42"/>
      <c r="I30" s="42"/>
      <c r="J30" s="42"/>
    </row>
    <row r="31" spans="1:10" ht="15" customHeight="1">
      <c r="A31" s="32" t="s">
        <v>4</v>
      </c>
      <c r="B31" s="9"/>
      <c r="C31" s="9"/>
      <c r="D31" s="9"/>
      <c r="E31" s="82">
        <v>473.67400000000004</v>
      </c>
      <c r="F31" s="52">
        <v>479.197</v>
      </c>
      <c r="G31" s="82">
        <v>475.30400000000003</v>
      </c>
      <c r="H31" s="52">
        <v>487.83200000000005</v>
      </c>
      <c r="I31" s="52">
        <v>477</v>
      </c>
      <c r="J31" s="52">
        <v>593</v>
      </c>
    </row>
    <row r="32" spans="1:10" ht="15" customHeight="1">
      <c r="A32" s="32" t="s">
        <v>27</v>
      </c>
      <c r="B32" s="8"/>
      <c r="C32" s="8"/>
      <c r="D32" s="8"/>
      <c r="E32" s="82">
        <v>203.05800000000002</v>
      </c>
      <c r="F32" s="52">
        <v>203.094</v>
      </c>
      <c r="G32" s="82">
        <v>203.11</v>
      </c>
      <c r="H32" s="52">
        <v>203.15200000000002</v>
      </c>
      <c r="I32" s="52">
        <v>201</v>
      </c>
      <c r="J32" s="52">
        <v>14</v>
      </c>
    </row>
    <row r="33" spans="1:10" ht="15" customHeight="1">
      <c r="A33" s="32" t="s">
        <v>28</v>
      </c>
      <c r="B33" s="8"/>
      <c r="C33" s="8"/>
      <c r="D33" s="8"/>
      <c r="E33" s="82">
        <v>232.673</v>
      </c>
      <c r="F33" s="52">
        <v>244.21100000000004</v>
      </c>
      <c r="G33" s="82">
        <v>230.161</v>
      </c>
      <c r="H33" s="52">
        <v>254.26699999999997</v>
      </c>
      <c r="I33" s="52">
        <v>242</v>
      </c>
      <c r="J33" s="52">
        <v>212</v>
      </c>
    </row>
    <row r="34" spans="1:10" ht="15" customHeight="1">
      <c r="A34" s="32" t="s">
        <v>29</v>
      </c>
      <c r="B34" s="8"/>
      <c r="C34" s="8"/>
      <c r="D34" s="8"/>
      <c r="E34" s="82"/>
      <c r="F34" s="52"/>
      <c r="G34" s="82"/>
      <c r="H34" s="52"/>
      <c r="I34" s="52"/>
      <c r="J34" s="52"/>
    </row>
    <row r="35" spans="1:10" ht="15" customHeight="1">
      <c r="A35" s="33" t="s">
        <v>30</v>
      </c>
      <c r="B35" s="26"/>
      <c r="C35" s="26"/>
      <c r="D35" s="26"/>
      <c r="E35" s="80">
        <v>3.9370000000000003</v>
      </c>
      <c r="F35" s="54">
        <v>5.042</v>
      </c>
      <c r="G35" s="80">
        <v>4.317</v>
      </c>
      <c r="H35" s="54">
        <v>3.5970000000000004</v>
      </c>
      <c r="I35" s="54">
        <v>4</v>
      </c>
      <c r="J35" s="54">
        <v>8</v>
      </c>
    </row>
    <row r="36" spans="1:10" ht="15" customHeight="1">
      <c r="A36" s="34" t="s">
        <v>31</v>
      </c>
      <c r="B36" s="12"/>
      <c r="C36" s="12"/>
      <c r="D36" s="12"/>
      <c r="E36" s="83">
        <f aca="true" t="shared" si="7" ref="E36:J36">SUM(E31:E35)</f>
        <v>913.3420000000001</v>
      </c>
      <c r="F36" s="114">
        <f t="shared" si="7"/>
        <v>931.544</v>
      </c>
      <c r="G36" s="83">
        <f t="shared" si="7"/>
        <v>912.892</v>
      </c>
      <c r="H36" s="58">
        <f t="shared" si="7"/>
        <v>948.848</v>
      </c>
      <c r="I36" s="58">
        <f t="shared" si="7"/>
        <v>924</v>
      </c>
      <c r="J36" s="58">
        <f t="shared" si="7"/>
        <v>827</v>
      </c>
    </row>
    <row r="37" spans="1:10" ht="15" customHeight="1">
      <c r="A37" s="32" t="s">
        <v>32</v>
      </c>
      <c r="B37" s="3"/>
      <c r="C37" s="3"/>
      <c r="D37" s="3"/>
      <c r="E37" s="82">
        <v>197.73100000000002</v>
      </c>
      <c r="F37" s="136">
        <v>209.26300000000003</v>
      </c>
      <c r="G37" s="82">
        <v>177.421</v>
      </c>
      <c r="H37" s="52">
        <v>202.139</v>
      </c>
      <c r="I37" s="52">
        <v>214</v>
      </c>
      <c r="J37" s="52">
        <v>196</v>
      </c>
    </row>
    <row r="38" spans="1:10" ht="15" customHeight="1">
      <c r="A38" s="32" t="s">
        <v>33</v>
      </c>
      <c r="B38" s="3"/>
      <c r="C38" s="3"/>
      <c r="D38" s="3"/>
      <c r="E38" s="82"/>
      <c r="F38" s="136"/>
      <c r="G38" s="82"/>
      <c r="H38" s="52"/>
      <c r="I38" s="52">
        <v>6</v>
      </c>
      <c r="J38" s="52">
        <v>4</v>
      </c>
    </row>
    <row r="39" spans="1:10" ht="15" customHeight="1">
      <c r="A39" s="32" t="s">
        <v>34</v>
      </c>
      <c r="B39" s="3"/>
      <c r="C39" s="3"/>
      <c r="D39" s="3"/>
      <c r="E39" s="82">
        <v>103.083</v>
      </c>
      <c r="F39" s="136">
        <v>121.325</v>
      </c>
      <c r="G39" s="82">
        <v>139.684</v>
      </c>
      <c r="H39" s="52">
        <v>171.194</v>
      </c>
      <c r="I39" s="52">
        <v>116</v>
      </c>
      <c r="J39" s="52">
        <v>144</v>
      </c>
    </row>
    <row r="40" spans="1:10" ht="15" customHeight="1">
      <c r="A40" s="32" t="s">
        <v>35</v>
      </c>
      <c r="B40" s="3"/>
      <c r="C40" s="3"/>
      <c r="D40" s="3"/>
      <c r="E40" s="82"/>
      <c r="F40" s="136"/>
      <c r="G40" s="82"/>
      <c r="H40" s="52">
        <v>1.8840000000000001</v>
      </c>
      <c r="I40" s="52"/>
      <c r="J40" s="52"/>
    </row>
    <row r="41" spans="1:10" ht="15" customHeight="1">
      <c r="A41" s="33" t="s">
        <v>36</v>
      </c>
      <c r="B41" s="26"/>
      <c r="C41" s="26"/>
      <c r="D41" s="26"/>
      <c r="E41" s="80"/>
      <c r="F41" s="137"/>
      <c r="G41" s="80"/>
      <c r="H41" s="54"/>
      <c r="I41" s="54"/>
      <c r="J41" s="54"/>
    </row>
    <row r="42" spans="1:10" ht="15" customHeight="1">
      <c r="A42" s="35" t="s">
        <v>37</v>
      </c>
      <c r="B42" s="23"/>
      <c r="C42" s="23"/>
      <c r="D42" s="23"/>
      <c r="E42" s="88">
        <f aca="true" t="shared" si="8" ref="E42:J42">SUM(E37:E41)</f>
        <v>300.814</v>
      </c>
      <c r="F42" s="131">
        <f t="shared" si="8"/>
        <v>330.588</v>
      </c>
      <c r="G42" s="88">
        <f t="shared" si="8"/>
        <v>317.105</v>
      </c>
      <c r="H42" s="89">
        <f t="shared" si="8"/>
        <v>375.217</v>
      </c>
      <c r="I42" s="89">
        <f t="shared" si="8"/>
        <v>336</v>
      </c>
      <c r="J42" s="89">
        <f t="shared" si="8"/>
        <v>344</v>
      </c>
    </row>
    <row r="43" spans="1:10" ht="15" customHeight="1">
      <c r="A43" s="34" t="s">
        <v>38</v>
      </c>
      <c r="B43" s="11"/>
      <c r="C43" s="11"/>
      <c r="D43" s="11"/>
      <c r="E43" s="83">
        <f aca="true" t="shared" si="9" ref="E43:J43">E36+E42</f>
        <v>1214.1560000000002</v>
      </c>
      <c r="F43" s="114">
        <f t="shared" si="9"/>
        <v>1262.132</v>
      </c>
      <c r="G43" s="83">
        <f t="shared" si="9"/>
        <v>1229.997</v>
      </c>
      <c r="H43" s="58">
        <f t="shared" si="9"/>
        <v>1324.065</v>
      </c>
      <c r="I43" s="58">
        <f t="shared" si="9"/>
        <v>1260</v>
      </c>
      <c r="J43" s="58">
        <f t="shared" si="9"/>
        <v>1171</v>
      </c>
    </row>
    <row r="44" spans="1:10" ht="15" customHeight="1">
      <c r="A44" s="32" t="s">
        <v>39</v>
      </c>
      <c r="B44" s="3"/>
      <c r="C44" s="3"/>
      <c r="D44" s="3" t="s">
        <v>73</v>
      </c>
      <c r="E44" s="82">
        <v>486.553</v>
      </c>
      <c r="F44" s="136">
        <v>355.11100000000005</v>
      </c>
      <c r="G44" s="82">
        <v>486.92600000000004</v>
      </c>
      <c r="H44" s="52">
        <v>349.343</v>
      </c>
      <c r="I44" s="52">
        <v>393</v>
      </c>
      <c r="J44" s="52">
        <v>385</v>
      </c>
    </row>
    <row r="45" spans="1:10" ht="15" customHeight="1">
      <c r="A45" s="32" t="s">
        <v>116</v>
      </c>
      <c r="B45" s="3"/>
      <c r="C45" s="3"/>
      <c r="D45" s="3"/>
      <c r="E45" s="82"/>
      <c r="F45" s="136"/>
      <c r="G45" s="82"/>
      <c r="H45" s="52"/>
      <c r="I45" s="52"/>
      <c r="J45" s="52"/>
    </row>
    <row r="46" spans="1:10" ht="15" customHeight="1">
      <c r="A46" s="32" t="s">
        <v>41</v>
      </c>
      <c r="B46" s="3"/>
      <c r="C46" s="3"/>
      <c r="D46" s="3"/>
      <c r="E46" s="82">
        <v>18.545</v>
      </c>
      <c r="F46" s="136">
        <v>37.484</v>
      </c>
      <c r="G46" s="82">
        <v>38.289</v>
      </c>
      <c r="H46" s="52">
        <v>40.331</v>
      </c>
      <c r="I46" s="52">
        <v>43</v>
      </c>
      <c r="J46" s="52">
        <v>39</v>
      </c>
    </row>
    <row r="47" spans="1:10" ht="15" customHeight="1">
      <c r="A47" s="32" t="s">
        <v>42</v>
      </c>
      <c r="B47" s="3"/>
      <c r="C47" s="3"/>
      <c r="D47" s="3"/>
      <c r="E47" s="82">
        <v>90.43900000000001</v>
      </c>
      <c r="F47" s="136">
        <v>93.407</v>
      </c>
      <c r="G47" s="82">
        <v>93.73400000000001</v>
      </c>
      <c r="H47" s="52">
        <v>86.818</v>
      </c>
      <c r="I47" s="52">
        <v>132</v>
      </c>
      <c r="J47" s="52">
        <v>90</v>
      </c>
    </row>
    <row r="48" spans="1:10" ht="15" customHeight="1">
      <c r="A48" s="32" t="s">
        <v>43</v>
      </c>
      <c r="B48" s="3"/>
      <c r="C48" s="3"/>
      <c r="D48" s="3"/>
      <c r="E48" s="82">
        <v>504.91400000000004</v>
      </c>
      <c r="F48" s="136">
        <v>624.409</v>
      </c>
      <c r="G48" s="82">
        <v>482.50300000000004</v>
      </c>
      <c r="H48" s="52">
        <v>622.009</v>
      </c>
      <c r="I48" s="52">
        <v>580</v>
      </c>
      <c r="J48" s="52">
        <v>534</v>
      </c>
    </row>
    <row r="49" spans="1:10" ht="15" customHeight="1">
      <c r="A49" s="32" t="s">
        <v>44</v>
      </c>
      <c r="B49" s="3"/>
      <c r="C49" s="3"/>
      <c r="D49" s="3"/>
      <c r="E49" s="82">
        <v>113.469</v>
      </c>
      <c r="F49" s="136">
        <v>151.721</v>
      </c>
      <c r="G49" s="82">
        <v>127.96800000000002</v>
      </c>
      <c r="H49" s="52">
        <v>225.56400000000002</v>
      </c>
      <c r="I49" s="52">
        <v>112</v>
      </c>
      <c r="J49" s="52">
        <v>123</v>
      </c>
    </row>
    <row r="50" spans="1:10" ht="15" customHeight="1">
      <c r="A50" s="32" t="s">
        <v>102</v>
      </c>
      <c r="B50" s="3"/>
      <c r="C50" s="3"/>
      <c r="D50" s="3"/>
      <c r="E50" s="82">
        <v>0.23600000000000002</v>
      </c>
      <c r="F50" s="136"/>
      <c r="G50" s="82">
        <v>0.5770000000000001</v>
      </c>
      <c r="H50" s="52"/>
      <c r="I50" s="52"/>
      <c r="J50" s="52"/>
    </row>
    <row r="51" spans="1:10" ht="15" customHeight="1">
      <c r="A51" s="33" t="s">
        <v>45</v>
      </c>
      <c r="B51" s="26"/>
      <c r="C51" s="26"/>
      <c r="D51" s="26"/>
      <c r="E51" s="80"/>
      <c r="F51" s="137"/>
      <c r="G51" s="80"/>
      <c r="H51" s="54"/>
      <c r="I51" s="54"/>
      <c r="J51" s="54"/>
    </row>
    <row r="52" spans="1:10" ht="15" customHeight="1">
      <c r="A52" s="34" t="s">
        <v>46</v>
      </c>
      <c r="B52" s="11"/>
      <c r="C52" s="11"/>
      <c r="D52" s="11"/>
      <c r="E52" s="83">
        <f aca="true" t="shared" si="10" ref="E52:J52">SUM(E44:E51)</f>
        <v>1214.1560000000002</v>
      </c>
      <c r="F52" s="114">
        <f t="shared" si="10"/>
        <v>1262.132</v>
      </c>
      <c r="G52" s="83">
        <f t="shared" si="10"/>
        <v>1229.9970000000003</v>
      </c>
      <c r="H52" s="58">
        <f t="shared" si="10"/>
        <v>1324.065</v>
      </c>
      <c r="I52" s="58">
        <f t="shared" si="10"/>
        <v>1260</v>
      </c>
      <c r="J52" s="58">
        <f t="shared" si="10"/>
        <v>1171</v>
      </c>
    </row>
    <row r="53" spans="1:10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</row>
    <row r="54" spans="1:10" ht="12.75" customHeight="1">
      <c r="A54" s="73"/>
      <c r="B54" s="62"/>
      <c r="C54" s="64"/>
      <c r="D54" s="64"/>
      <c r="E54" s="65">
        <f aca="true" t="shared" si="11" ref="E54:J54">E$3</f>
        <v>2010</v>
      </c>
      <c r="F54" s="65">
        <f t="shared" si="11"/>
        <v>2009</v>
      </c>
      <c r="G54" s="65">
        <f t="shared" si="11"/>
        <v>2009</v>
      </c>
      <c r="H54" s="65">
        <f t="shared" si="11"/>
        <v>2008</v>
      </c>
      <c r="I54" s="65">
        <f t="shared" si="11"/>
        <v>2007</v>
      </c>
      <c r="J54" s="65">
        <f t="shared" si="11"/>
        <v>2006</v>
      </c>
    </row>
    <row r="55" spans="1:10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</row>
    <row r="56" spans="1:10" s="20" customFormat="1" ht="15" customHeight="1">
      <c r="A56" s="73" t="s">
        <v>111</v>
      </c>
      <c r="B56" s="72"/>
      <c r="C56" s="67"/>
      <c r="D56" s="67"/>
      <c r="E56" s="86"/>
      <c r="F56" s="86">
        <f>IF(F$5=0,"",F$5)</f>
      </c>
      <c r="G56" s="86"/>
      <c r="H56" s="86">
        <f>IF(H$5=0,"",H$5)</f>
      </c>
      <c r="I56" s="86">
        <f>IF(I$5=0,"",I$5)</f>
      </c>
      <c r="J56" s="86"/>
    </row>
    <row r="57" spans="5:10" ht="1.5" customHeight="1">
      <c r="E57" s="42"/>
      <c r="F57" s="42"/>
      <c r="G57" s="42"/>
      <c r="H57" s="42"/>
      <c r="I57" s="42"/>
      <c r="J57" s="42"/>
    </row>
    <row r="58" spans="1:10" ht="24.75" customHeight="1">
      <c r="A58" s="167" t="s">
        <v>48</v>
      </c>
      <c r="B58" s="167"/>
      <c r="C58" s="10"/>
      <c r="D58" s="10"/>
      <c r="E58" s="79">
        <v>-17.092</v>
      </c>
      <c r="F58" s="55">
        <v>-6.026999999999996</v>
      </c>
      <c r="G58" s="79">
        <v>65.91</v>
      </c>
      <c r="H58" s="55">
        <v>24.016000000000005</v>
      </c>
      <c r="I58" s="55">
        <v>13</v>
      </c>
      <c r="J58" s="55"/>
    </row>
    <row r="59" spans="1:10" ht="15" customHeight="1">
      <c r="A59" s="165" t="s">
        <v>49</v>
      </c>
      <c r="B59" s="165"/>
      <c r="C59" s="27"/>
      <c r="D59" s="27"/>
      <c r="E59" s="80">
        <v>8.723000000000003</v>
      </c>
      <c r="F59" s="54">
        <v>10.064999999999998</v>
      </c>
      <c r="G59" s="80">
        <v>14.662</v>
      </c>
      <c r="H59" s="54">
        <v>-11.749000000000006</v>
      </c>
      <c r="I59" s="54"/>
      <c r="J59" s="54"/>
    </row>
    <row r="60" spans="1:10" ht="15" customHeight="1">
      <c r="A60" s="168" t="s">
        <v>50</v>
      </c>
      <c r="B60" s="168"/>
      <c r="C60" s="29"/>
      <c r="D60" s="29"/>
      <c r="E60" s="81">
        <f>SUM(E58:E59)</f>
        <v>-8.368999999999996</v>
      </c>
      <c r="F60" s="59">
        <f>SUM(F58:F59)</f>
        <v>4.038000000000002</v>
      </c>
      <c r="G60" s="81">
        <f>SUM(G58:G59)</f>
        <v>80.572</v>
      </c>
      <c r="H60" s="59">
        <f>SUM(H58:H59)</f>
        <v>12.267</v>
      </c>
      <c r="I60" s="59">
        <f>SUM(I58:I59)</f>
        <v>13</v>
      </c>
      <c r="J60" s="59" t="s">
        <v>11</v>
      </c>
    </row>
    <row r="61" spans="1:10" ht="15" customHeight="1">
      <c r="A61" s="167" t="s">
        <v>51</v>
      </c>
      <c r="B61" s="167"/>
      <c r="C61" s="3"/>
      <c r="D61" s="3"/>
      <c r="E61" s="82">
        <v>-15.469</v>
      </c>
      <c r="F61" s="52">
        <v>-8.151</v>
      </c>
      <c r="G61" s="82">
        <v>-32.048</v>
      </c>
      <c r="H61" s="52">
        <v>-47.618</v>
      </c>
      <c r="I61" s="52">
        <v>-57</v>
      </c>
      <c r="J61" s="52"/>
    </row>
    <row r="62" spans="1:10" ht="15" customHeight="1">
      <c r="A62" s="165" t="s">
        <v>103</v>
      </c>
      <c r="B62" s="165"/>
      <c r="C62" s="26"/>
      <c r="D62" s="26"/>
      <c r="E62" s="80"/>
      <c r="F62" s="54"/>
      <c r="G62" s="80">
        <v>0.08600000000000001</v>
      </c>
      <c r="H62" s="54">
        <v>1.967</v>
      </c>
      <c r="I62" s="54"/>
      <c r="J62" s="54"/>
    </row>
    <row r="63" spans="1:10" ht="24" customHeight="1">
      <c r="A63" s="168" t="s">
        <v>52</v>
      </c>
      <c r="B63" s="168"/>
      <c r="C63" s="30"/>
      <c r="D63" s="30"/>
      <c r="E63" s="81">
        <f>SUM(E60:E62)</f>
        <v>-23.837999999999994</v>
      </c>
      <c r="F63" s="59">
        <f>SUM(F60:F62)</f>
        <v>-4.112999999999998</v>
      </c>
      <c r="G63" s="81">
        <f>SUM(G60:G62)</f>
        <v>48.61</v>
      </c>
      <c r="H63" s="59">
        <f>SUM(H60:H62)</f>
        <v>-33.384</v>
      </c>
      <c r="I63" s="59">
        <f>SUM(I60:I62)</f>
        <v>-44</v>
      </c>
      <c r="J63" s="59" t="s">
        <v>11</v>
      </c>
    </row>
    <row r="64" spans="1:10" ht="15" customHeight="1">
      <c r="A64" s="165" t="s">
        <v>53</v>
      </c>
      <c r="B64" s="165"/>
      <c r="C64" s="31"/>
      <c r="D64" s="31"/>
      <c r="E64" s="80"/>
      <c r="F64" s="54"/>
      <c r="G64" s="80"/>
      <c r="H64" s="54"/>
      <c r="I64" s="54">
        <v>-7</v>
      </c>
      <c r="J64" s="54"/>
    </row>
    <row r="65" spans="1:10" ht="15" customHeight="1">
      <c r="A65" s="168" t="s">
        <v>54</v>
      </c>
      <c r="B65" s="168"/>
      <c r="C65" s="11"/>
      <c r="D65" s="11"/>
      <c r="E65" s="83">
        <f>SUM(E63:E64)</f>
        <v>-23.837999999999994</v>
      </c>
      <c r="F65" s="58">
        <f>SUM(F63:F64)</f>
        <v>-4.112999999999998</v>
      </c>
      <c r="G65" s="83">
        <f>SUM(G63:G64)</f>
        <v>48.61</v>
      </c>
      <c r="H65" s="58">
        <f>SUM(H63:H64)</f>
        <v>-33.384</v>
      </c>
      <c r="I65" s="58">
        <f>SUM(I63:I64)</f>
        <v>-51</v>
      </c>
      <c r="J65" s="59" t="s">
        <v>11</v>
      </c>
    </row>
    <row r="66" spans="1:10" ht="15" customHeight="1">
      <c r="A66" s="167" t="s">
        <v>55</v>
      </c>
      <c r="B66" s="167"/>
      <c r="C66" s="3"/>
      <c r="D66" s="3"/>
      <c r="E66" s="82">
        <v>23.838</v>
      </c>
      <c r="F66" s="52">
        <v>2.2289999999999996</v>
      </c>
      <c r="G66" s="82">
        <v>-120.62400000000001</v>
      </c>
      <c r="H66" s="52">
        <v>35.38000000000001</v>
      </c>
      <c r="I66" s="52">
        <v>30</v>
      </c>
      <c r="J66" s="52"/>
    </row>
    <row r="67" spans="1:10" ht="15" customHeight="1">
      <c r="A67" s="167" t="s">
        <v>56</v>
      </c>
      <c r="B67" s="167"/>
      <c r="C67" s="3"/>
      <c r="D67" s="3"/>
      <c r="E67" s="82"/>
      <c r="F67" s="52"/>
      <c r="G67" s="82">
        <v>70.13000000000001</v>
      </c>
      <c r="H67" s="52"/>
      <c r="I67" s="52"/>
      <c r="J67" s="52"/>
    </row>
    <row r="68" spans="1:10" ht="15" customHeight="1">
      <c r="A68" s="167" t="s">
        <v>57</v>
      </c>
      <c r="B68" s="167"/>
      <c r="C68" s="3"/>
      <c r="D68" s="3"/>
      <c r="E68" s="82"/>
      <c r="F68" s="52"/>
      <c r="G68" s="82"/>
      <c r="H68" s="52"/>
      <c r="I68" s="52"/>
      <c r="J68" s="52"/>
    </row>
    <row r="69" spans="1:10" ht="15" customHeight="1">
      <c r="A69" s="165" t="s">
        <v>58</v>
      </c>
      <c r="B69" s="165"/>
      <c r="C69" s="26"/>
      <c r="D69" s="26"/>
      <c r="E69" s="80"/>
      <c r="F69" s="54"/>
      <c r="G69" s="80"/>
      <c r="H69" s="54"/>
      <c r="I69" s="54"/>
      <c r="J69" s="54"/>
    </row>
    <row r="70" spans="1:10" ht="15" customHeight="1">
      <c r="A70" s="37" t="s">
        <v>59</v>
      </c>
      <c r="B70" s="37"/>
      <c r="C70" s="24"/>
      <c r="D70" s="24"/>
      <c r="E70" s="84">
        <f>SUM(E66:E69)</f>
        <v>23.838</v>
      </c>
      <c r="F70" s="56">
        <f>SUM(F66:F69)</f>
        <v>2.2289999999999996</v>
      </c>
      <c r="G70" s="84">
        <f>SUM(G66:G69)</f>
        <v>-50.494</v>
      </c>
      <c r="H70" s="56">
        <f>SUM(H66:H69)</f>
        <v>35.38000000000001</v>
      </c>
      <c r="I70" s="56">
        <f>SUM(I66:I69)</f>
        <v>30</v>
      </c>
      <c r="J70" s="57" t="s">
        <v>11</v>
      </c>
    </row>
    <row r="71" spans="1:10" ht="15" customHeight="1">
      <c r="A71" s="168" t="s">
        <v>60</v>
      </c>
      <c r="B71" s="168"/>
      <c r="C71" s="11"/>
      <c r="D71" s="11"/>
      <c r="E71" s="83">
        <f>SUM(E70+E65)</f>
        <v>7.105427357601002E-15</v>
      </c>
      <c r="F71" s="58">
        <f>SUM(F70+F65)</f>
        <v>-1.8839999999999981</v>
      </c>
      <c r="G71" s="83">
        <f>SUM(G70+G65)</f>
        <v>-1.8840000000000003</v>
      </c>
      <c r="H71" s="58">
        <f>SUM(H70+H65)</f>
        <v>1.9960000000000093</v>
      </c>
      <c r="I71" s="58">
        <f>SUM(I70+I65)</f>
        <v>-21</v>
      </c>
      <c r="J71" s="58" t="s">
        <v>11</v>
      </c>
    </row>
    <row r="72" spans="1:10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</row>
    <row r="73" spans="1:10" ht="12.75" customHeight="1">
      <c r="A73" s="73"/>
      <c r="B73" s="62"/>
      <c r="C73" s="64"/>
      <c r="D73" s="64"/>
      <c r="E73" s="65">
        <f aca="true" t="shared" si="12" ref="E73:J73">E$3</f>
        <v>2010</v>
      </c>
      <c r="F73" s="65">
        <f t="shared" si="12"/>
        <v>2009</v>
      </c>
      <c r="G73" s="65">
        <f t="shared" si="12"/>
        <v>2009</v>
      </c>
      <c r="H73" s="65">
        <f t="shared" si="12"/>
        <v>2008</v>
      </c>
      <c r="I73" s="65">
        <f t="shared" si="12"/>
        <v>2007</v>
      </c>
      <c r="J73" s="65">
        <f t="shared" si="12"/>
        <v>2006</v>
      </c>
    </row>
    <row r="74" spans="1:10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</row>
    <row r="75" spans="1:10" s="20" customFormat="1" ht="15" customHeight="1">
      <c r="A75" s="73" t="s">
        <v>61</v>
      </c>
      <c r="B75" s="72"/>
      <c r="C75" s="67"/>
      <c r="D75" s="67"/>
      <c r="E75" s="69"/>
      <c r="F75" s="69"/>
      <c r="G75" s="69"/>
      <c r="H75" s="69"/>
      <c r="I75" s="69"/>
      <c r="J75" s="69"/>
    </row>
    <row r="76" ht="1.5" customHeight="1"/>
    <row r="77" spans="1:10" ht="15" customHeight="1">
      <c r="A77" s="167" t="s">
        <v>62</v>
      </c>
      <c r="B77" s="167"/>
      <c r="C77" s="8"/>
      <c r="D77" s="8"/>
      <c r="E77" s="111">
        <f>IF(E14=0,"-",IF(E7=0,"-",E14/E7))*100</f>
        <v>2.821518783253595</v>
      </c>
      <c r="F77" s="60">
        <f>IF(F14=0,"-",IF(F7=0,"-",F14/F7))*100</f>
        <v>1.618253731978055</v>
      </c>
      <c r="G77" s="111">
        <f>IF(G14=0,"-",IF(G7=0,"-",G14/G7))*100</f>
        <v>8.526776926311477</v>
      </c>
      <c r="H77" s="60">
        <f>IF(H14=0,"-",IF(H7=0,"-",H14/H7)*100)</f>
        <v>4.294542880835104</v>
      </c>
      <c r="I77" s="60">
        <f>IF(I14=0,"-",IF(I7=0,"-",I14/I7)*100)</f>
        <v>5.788177339901478</v>
      </c>
      <c r="J77" s="60">
        <f>IF(J14=0,"-",IF(J7=0,"-",J14/J7)*100)</f>
        <v>8.508287292817679</v>
      </c>
    </row>
    <row r="78" spans="1:10" ht="15" customHeight="1">
      <c r="A78" s="167" t="s">
        <v>63</v>
      </c>
      <c r="B78" s="167"/>
      <c r="C78" s="8"/>
      <c r="D78" s="8"/>
      <c r="E78" s="74">
        <f aca="true" t="shared" si="13" ref="E78:J78">IF(E20=0,"-",IF(E7=0,"-",E20/E7)*100)</f>
        <v>-1.737697282384785</v>
      </c>
      <c r="F78" s="60">
        <f t="shared" si="13"/>
        <v>14.412771658231618</v>
      </c>
      <c r="G78" s="74">
        <f t="shared" si="13"/>
        <v>10.709489248345122</v>
      </c>
      <c r="H78" s="60">
        <f t="shared" si="13"/>
        <v>-2.0834506509610073</v>
      </c>
      <c r="I78" s="60">
        <f t="shared" si="13"/>
        <v>1.1083743842364533</v>
      </c>
      <c r="J78" s="60">
        <f t="shared" si="13"/>
        <v>4.972375690607735</v>
      </c>
    </row>
    <row r="79" spans="1:10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17.941117032916456</v>
      </c>
      <c r="H79" s="61">
        <f>IF((H44=0),"-",(H24/((H44+I44)/2)*100))</f>
        <v>-1.3853434328874847</v>
      </c>
      <c r="I79" s="61">
        <f>IF((I44=0),"-",(I24/((I44+J44)/2)*100))</f>
        <v>3.0848329048843186</v>
      </c>
      <c r="J79" s="61" t="s">
        <v>11</v>
      </c>
    </row>
    <row r="80" spans="1:10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16.021483598354173</v>
      </c>
      <c r="H80" s="61">
        <f>IF((H44=0),"-",((H17+H18)/((H44+H45+H46+H48+I44+I45+I46+I48)/2)*100))</f>
        <v>5.154454616426732</v>
      </c>
      <c r="I80" s="61">
        <f>IF((I44=0),"-",((I17+I18)/((I44+I45+I46+I48+J44+J45+J46+J48)/2)*100))</f>
        <v>5.572441742654509</v>
      </c>
      <c r="J80" s="61" t="s">
        <v>11</v>
      </c>
    </row>
    <row r="81" spans="1:10" ht="15" customHeight="1">
      <c r="A81" s="167" t="s">
        <v>66</v>
      </c>
      <c r="B81" s="167"/>
      <c r="C81" s="8"/>
      <c r="D81" s="8"/>
      <c r="E81" s="78">
        <f aca="true" t="shared" si="14" ref="E81:J81">IF(E44=0,"-",((E44+E45)/E52*100))</f>
        <v>40.073351365063466</v>
      </c>
      <c r="F81" s="115">
        <f t="shared" si="14"/>
        <v>28.135805129732866</v>
      </c>
      <c r="G81" s="78">
        <f t="shared" si="14"/>
        <v>39.587576229860716</v>
      </c>
      <c r="H81" s="109">
        <f t="shared" si="14"/>
        <v>26.384127667448347</v>
      </c>
      <c r="I81" s="109">
        <f t="shared" si="14"/>
        <v>31.19047619047619</v>
      </c>
      <c r="J81" s="109">
        <f t="shared" si="14"/>
        <v>32.87788215200683</v>
      </c>
    </row>
    <row r="82" spans="1:10" ht="15" customHeight="1">
      <c r="A82" s="167" t="s">
        <v>67</v>
      </c>
      <c r="B82" s="167"/>
      <c r="C82" s="8"/>
      <c r="D82" s="8"/>
      <c r="E82" s="75">
        <f aca="true" t="shared" si="15" ref="E82:J82">IF(E48=0,"-",(E48+E46-E40-E38-E34))</f>
        <v>523.4590000000001</v>
      </c>
      <c r="F82" s="116">
        <f t="shared" si="15"/>
        <v>661.893</v>
      </c>
      <c r="G82" s="75">
        <f t="shared" si="15"/>
        <v>520.792</v>
      </c>
      <c r="H82" s="1">
        <f t="shared" si="15"/>
        <v>660.456</v>
      </c>
      <c r="I82" s="1">
        <f t="shared" si="15"/>
        <v>617</v>
      </c>
      <c r="J82" s="1">
        <f t="shared" si="15"/>
        <v>569</v>
      </c>
    </row>
    <row r="83" spans="1:10" ht="15" customHeight="1">
      <c r="A83" s="167" t="s">
        <v>68</v>
      </c>
      <c r="B83" s="167"/>
      <c r="C83" s="3"/>
      <c r="D83" s="3"/>
      <c r="E83" s="76">
        <f aca="true" t="shared" si="16" ref="E83:J83">IF((E44=0),"-",((E48+E46)/(E44+E45)))</f>
        <v>1.0758519626844354</v>
      </c>
      <c r="F83" s="117">
        <f t="shared" si="16"/>
        <v>1.863904525627198</v>
      </c>
      <c r="G83" s="76">
        <f t="shared" si="16"/>
        <v>1.0695506093328349</v>
      </c>
      <c r="H83" s="2">
        <f t="shared" si="16"/>
        <v>1.8959589858677575</v>
      </c>
      <c r="I83" s="2">
        <f t="shared" si="16"/>
        <v>1.5852417302798982</v>
      </c>
      <c r="J83" s="2">
        <f t="shared" si="16"/>
        <v>1.4883116883116883</v>
      </c>
    </row>
    <row r="84" spans="1:10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717</v>
      </c>
      <c r="H84" s="22">
        <v>781</v>
      </c>
      <c r="I84" s="22">
        <v>799</v>
      </c>
      <c r="J84" s="22">
        <v>821</v>
      </c>
    </row>
    <row r="85" spans="1:10" ht="15" customHeight="1">
      <c r="A85" s="6" t="s">
        <v>147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ht="15" customHeight="1">
      <c r="A86" s="6" t="s">
        <v>151</v>
      </c>
      <c r="B86" s="6"/>
      <c r="C86" s="6"/>
      <c r="D86" s="6"/>
      <c r="E86" s="6"/>
      <c r="F86" s="6"/>
      <c r="G86" s="6"/>
      <c r="H86" s="6"/>
      <c r="I86" s="6"/>
      <c r="J86" s="6"/>
    </row>
    <row r="87" spans="1:10" ht="15" customHeight="1">
      <c r="A87" s="6" t="s">
        <v>78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 t="s">
        <v>146</v>
      </c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>
      <c r="A99" s="25"/>
      <c r="B99" s="25"/>
      <c r="C99" s="25"/>
      <c r="D99" s="25"/>
      <c r="E99" s="25"/>
      <c r="F99" s="25"/>
      <c r="G99" s="25"/>
      <c r="H99" s="25"/>
      <c r="I99" s="25"/>
      <c r="J99" s="25"/>
    </row>
  </sheetData>
  <sheetProtection/>
  <mergeCells count="22">
    <mergeCell ref="A83:B83"/>
    <mergeCell ref="A84:B84"/>
    <mergeCell ref="A65:B65"/>
    <mergeCell ref="A66:B66"/>
    <mergeCell ref="A67:B67"/>
    <mergeCell ref="A68:B68"/>
    <mergeCell ref="A79:B79"/>
    <mergeCell ref="A80:B80"/>
    <mergeCell ref="A78:B78"/>
    <mergeCell ref="A81:B81"/>
    <mergeCell ref="A63:B63"/>
    <mergeCell ref="A64:B64"/>
    <mergeCell ref="A69:B69"/>
    <mergeCell ref="A71:B71"/>
    <mergeCell ref="A82:B82"/>
    <mergeCell ref="A77:B77"/>
    <mergeCell ref="A62:B62"/>
    <mergeCell ref="A1:J1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4" t="s">
        <v>18</v>
      </c>
      <c r="B2" s="14"/>
      <c r="C2" s="14"/>
      <c r="D2" s="14"/>
      <c r="E2" s="15"/>
      <c r="F2" s="15"/>
      <c r="G2" s="15"/>
      <c r="H2" s="16"/>
      <c r="I2" s="16"/>
      <c r="J2" s="17"/>
    </row>
    <row r="3" spans="1:10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</row>
    <row r="4" spans="1:10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</row>
    <row r="5" spans="1:10" s="19" customFormat="1" ht="12.75" customHeight="1">
      <c r="A5" s="63" t="s">
        <v>12</v>
      </c>
      <c r="B5" s="70"/>
      <c r="C5" s="67"/>
      <c r="D5" s="67" t="s">
        <v>70</v>
      </c>
      <c r="E5" s="69" t="s">
        <v>10</v>
      </c>
      <c r="F5" s="69"/>
      <c r="G5" s="69"/>
      <c r="H5" s="69"/>
      <c r="I5" s="69"/>
      <c r="J5" s="69"/>
    </row>
    <row r="6" ht="1.5" customHeight="1"/>
    <row r="7" spans="1:10" ht="15" customHeight="1">
      <c r="A7" s="32" t="s">
        <v>13</v>
      </c>
      <c r="B7" s="8"/>
      <c r="C7" s="8"/>
      <c r="D7" s="8"/>
      <c r="E7" s="83">
        <v>1234</v>
      </c>
      <c r="F7" s="58">
        <v>1771</v>
      </c>
      <c r="G7" s="83">
        <v>7019</v>
      </c>
      <c r="H7" s="58">
        <v>9840</v>
      </c>
      <c r="I7" s="58">
        <v>9280</v>
      </c>
      <c r="J7" s="58">
        <v>7609</v>
      </c>
    </row>
    <row r="8" spans="1:10" ht="15" customHeight="1">
      <c r="A8" s="32" t="s">
        <v>14</v>
      </c>
      <c r="B8" s="3"/>
      <c r="C8" s="3"/>
      <c r="D8" s="3"/>
      <c r="E8" s="82">
        <v>-1234</v>
      </c>
      <c r="F8" s="52">
        <v>-1710</v>
      </c>
      <c r="G8" s="82">
        <v>-6534</v>
      </c>
      <c r="H8" s="52">
        <v>-8331.2</v>
      </c>
      <c r="I8" s="52">
        <v>-7764</v>
      </c>
      <c r="J8" s="52">
        <v>-6470</v>
      </c>
    </row>
    <row r="9" spans="1:10" ht="15" customHeight="1">
      <c r="A9" s="32" t="s">
        <v>15</v>
      </c>
      <c r="B9" s="3"/>
      <c r="C9" s="3"/>
      <c r="D9" s="3"/>
      <c r="E9" s="82">
        <v>72</v>
      </c>
      <c r="F9" s="52">
        <v>20</v>
      </c>
      <c r="G9" s="82">
        <v>-6</v>
      </c>
      <c r="H9" s="52">
        <v>-121</v>
      </c>
      <c r="I9" s="52">
        <v>-4</v>
      </c>
      <c r="J9" s="52">
        <v>-39</v>
      </c>
    </row>
    <row r="10" spans="1:10" ht="15" customHeight="1">
      <c r="A10" s="32" t="s">
        <v>16</v>
      </c>
      <c r="B10" s="3"/>
      <c r="C10" s="3"/>
      <c r="D10" s="3"/>
      <c r="E10" s="82"/>
      <c r="F10" s="52"/>
      <c r="G10" s="82"/>
      <c r="H10" s="52"/>
      <c r="I10" s="52"/>
      <c r="J10" s="52"/>
    </row>
    <row r="11" spans="1:10" ht="15" customHeight="1">
      <c r="A11" s="33" t="s">
        <v>17</v>
      </c>
      <c r="B11" s="26"/>
      <c r="C11" s="26"/>
      <c r="D11" s="26"/>
      <c r="E11" s="80"/>
      <c r="F11" s="54"/>
      <c r="G11" s="80"/>
      <c r="H11" s="54"/>
      <c r="I11" s="54"/>
      <c r="J11" s="54"/>
    </row>
    <row r="12" spans="1:10" ht="15" customHeight="1">
      <c r="A12" s="12" t="s">
        <v>0</v>
      </c>
      <c r="B12" s="12"/>
      <c r="C12" s="12"/>
      <c r="D12" s="12"/>
      <c r="E12" s="83">
        <f aca="true" t="shared" si="0" ref="E12:J12">SUM(E7:E11)</f>
        <v>72</v>
      </c>
      <c r="F12" s="58">
        <f t="shared" si="0"/>
        <v>81</v>
      </c>
      <c r="G12" s="83">
        <f t="shared" si="0"/>
        <v>479</v>
      </c>
      <c r="H12" s="58">
        <f t="shared" si="0"/>
        <v>1387.7999999999993</v>
      </c>
      <c r="I12" s="58">
        <f t="shared" si="0"/>
        <v>1512</v>
      </c>
      <c r="J12" s="58">
        <f t="shared" si="0"/>
        <v>1100</v>
      </c>
    </row>
    <row r="13" spans="1:10" ht="15" customHeight="1">
      <c r="A13" s="33" t="s">
        <v>96</v>
      </c>
      <c r="B13" s="26"/>
      <c r="C13" s="26"/>
      <c r="D13" s="26"/>
      <c r="E13" s="80">
        <v>-44</v>
      </c>
      <c r="F13" s="54">
        <v>-53</v>
      </c>
      <c r="G13" s="80">
        <v>-214</v>
      </c>
      <c r="H13" s="54">
        <v>-215.387</v>
      </c>
      <c r="I13" s="54">
        <v>-194</v>
      </c>
      <c r="J13" s="54">
        <v>-197</v>
      </c>
    </row>
    <row r="14" spans="1:10" ht="15" customHeight="1">
      <c r="A14" s="12" t="s">
        <v>1</v>
      </c>
      <c r="B14" s="12"/>
      <c r="C14" s="12"/>
      <c r="D14" s="12"/>
      <c r="E14" s="83">
        <f aca="true" t="shared" si="1" ref="E14:J14">SUM(E12:E13)</f>
        <v>28</v>
      </c>
      <c r="F14" s="58">
        <f t="shared" si="1"/>
        <v>28</v>
      </c>
      <c r="G14" s="83">
        <f t="shared" si="1"/>
        <v>265</v>
      </c>
      <c r="H14" s="58">
        <f t="shared" si="1"/>
        <v>1172.4129999999993</v>
      </c>
      <c r="I14" s="58">
        <f t="shared" si="1"/>
        <v>1318</v>
      </c>
      <c r="J14" s="58">
        <f t="shared" si="1"/>
        <v>903</v>
      </c>
    </row>
    <row r="15" spans="1:10" ht="15" customHeight="1">
      <c r="A15" s="32" t="s">
        <v>19</v>
      </c>
      <c r="B15" s="4"/>
      <c r="C15" s="4"/>
      <c r="D15" s="4"/>
      <c r="E15" s="82">
        <v>-3</v>
      </c>
      <c r="F15" s="52">
        <v>-3</v>
      </c>
      <c r="G15" s="82">
        <v>-11</v>
      </c>
      <c r="H15" s="52">
        <v>-9.64</v>
      </c>
      <c r="I15" s="52">
        <v>-9</v>
      </c>
      <c r="J15" s="52">
        <v>-9</v>
      </c>
    </row>
    <row r="16" spans="1:10" ht="15" customHeight="1">
      <c r="A16" s="33" t="s">
        <v>20</v>
      </c>
      <c r="B16" s="26"/>
      <c r="C16" s="26"/>
      <c r="D16" s="26"/>
      <c r="E16" s="80"/>
      <c r="F16" s="54"/>
      <c r="G16" s="80"/>
      <c r="H16" s="54"/>
      <c r="I16" s="54"/>
      <c r="J16" s="54"/>
    </row>
    <row r="17" spans="1:10" ht="15" customHeight="1">
      <c r="A17" s="12" t="s">
        <v>2</v>
      </c>
      <c r="B17" s="12"/>
      <c r="C17" s="12"/>
      <c r="D17" s="12"/>
      <c r="E17" s="83">
        <f aca="true" t="shared" si="2" ref="E17:J17">SUM(E14:E16)</f>
        <v>25</v>
      </c>
      <c r="F17" s="58">
        <f t="shared" si="2"/>
        <v>25</v>
      </c>
      <c r="G17" s="83">
        <f t="shared" si="2"/>
        <v>254</v>
      </c>
      <c r="H17" s="58">
        <f t="shared" si="2"/>
        <v>1162.7729999999992</v>
      </c>
      <c r="I17" s="58">
        <f t="shared" si="2"/>
        <v>1309</v>
      </c>
      <c r="J17" s="58">
        <f t="shared" si="2"/>
        <v>894</v>
      </c>
    </row>
    <row r="18" spans="1:10" ht="15" customHeight="1">
      <c r="A18" s="32" t="s">
        <v>21</v>
      </c>
      <c r="B18" s="3"/>
      <c r="C18" s="3"/>
      <c r="D18" s="3"/>
      <c r="E18" s="82">
        <v>1</v>
      </c>
      <c r="F18" s="52">
        <v>3</v>
      </c>
      <c r="G18" s="82">
        <v>13</v>
      </c>
      <c r="H18" s="52">
        <v>22</v>
      </c>
      <c r="I18" s="52">
        <v>20</v>
      </c>
      <c r="J18" s="52">
        <v>11</v>
      </c>
    </row>
    <row r="19" spans="1:10" ht="15" customHeight="1">
      <c r="A19" s="33" t="s">
        <v>22</v>
      </c>
      <c r="B19" s="26"/>
      <c r="C19" s="26"/>
      <c r="D19" s="26"/>
      <c r="E19" s="80">
        <v>-41</v>
      </c>
      <c r="F19" s="54">
        <v>-34</v>
      </c>
      <c r="G19" s="80">
        <v>-148</v>
      </c>
      <c r="H19" s="54">
        <v>-195</v>
      </c>
      <c r="I19" s="54">
        <v>-154</v>
      </c>
      <c r="J19" s="54">
        <v>-108</v>
      </c>
    </row>
    <row r="20" spans="1:10" ht="15" customHeight="1">
      <c r="A20" s="12" t="s">
        <v>3</v>
      </c>
      <c r="B20" s="12"/>
      <c r="C20" s="12"/>
      <c r="D20" s="12"/>
      <c r="E20" s="83">
        <f aca="true" t="shared" si="3" ref="E20:J20">SUM(E17:E19)</f>
        <v>-15</v>
      </c>
      <c r="F20" s="58">
        <f t="shared" si="3"/>
        <v>-6</v>
      </c>
      <c r="G20" s="83">
        <f t="shared" si="3"/>
        <v>119</v>
      </c>
      <c r="H20" s="58">
        <f t="shared" si="3"/>
        <v>989.7729999999992</v>
      </c>
      <c r="I20" s="58">
        <f t="shared" si="3"/>
        <v>1175</v>
      </c>
      <c r="J20" s="58">
        <f t="shared" si="3"/>
        <v>797</v>
      </c>
    </row>
    <row r="21" spans="1:10" ht="15" customHeight="1">
      <c r="A21" s="32" t="s">
        <v>23</v>
      </c>
      <c r="B21" s="3"/>
      <c r="C21" s="3"/>
      <c r="D21" s="3"/>
      <c r="E21" s="82">
        <v>-13</v>
      </c>
      <c r="F21" s="52">
        <v>-15</v>
      </c>
      <c r="G21" s="82">
        <v>-85</v>
      </c>
      <c r="H21" s="52">
        <v>-267</v>
      </c>
      <c r="I21" s="52">
        <v>-274</v>
      </c>
      <c r="J21" s="52">
        <v>-212</v>
      </c>
    </row>
    <row r="22" spans="1:10" ht="15" customHeight="1">
      <c r="A22" s="33" t="s">
        <v>114</v>
      </c>
      <c r="B22" s="28"/>
      <c r="C22" s="28"/>
      <c r="D22" s="28"/>
      <c r="E22" s="80"/>
      <c r="F22" s="54"/>
      <c r="G22" s="80"/>
      <c r="H22" s="54"/>
      <c r="I22" s="54"/>
      <c r="J22" s="54"/>
    </row>
    <row r="23" spans="1:10" ht="15" customHeight="1">
      <c r="A23" s="36" t="s">
        <v>24</v>
      </c>
      <c r="B23" s="13"/>
      <c r="C23" s="13"/>
      <c r="D23" s="13"/>
      <c r="E23" s="83">
        <f aca="true" t="shared" si="4" ref="E23:J23">SUM(E20:E22)</f>
        <v>-28</v>
      </c>
      <c r="F23" s="58">
        <f t="shared" si="4"/>
        <v>-21</v>
      </c>
      <c r="G23" s="83">
        <f t="shared" si="4"/>
        <v>34</v>
      </c>
      <c r="H23" s="58">
        <f t="shared" si="4"/>
        <v>722.7729999999992</v>
      </c>
      <c r="I23" s="58">
        <f t="shared" si="4"/>
        <v>901</v>
      </c>
      <c r="J23" s="58">
        <f t="shared" si="4"/>
        <v>585</v>
      </c>
    </row>
    <row r="24" spans="1:10" ht="15" customHeight="1">
      <c r="A24" s="32" t="s">
        <v>25</v>
      </c>
      <c r="B24" s="3"/>
      <c r="C24" s="3"/>
      <c r="D24" s="3"/>
      <c r="E24" s="79">
        <f aca="true" t="shared" si="5" ref="E24:J24">E23-E25</f>
        <v>-28</v>
      </c>
      <c r="F24" s="55">
        <f t="shared" si="5"/>
        <v>-21</v>
      </c>
      <c r="G24" s="79">
        <f t="shared" si="5"/>
        <v>34</v>
      </c>
      <c r="H24" s="55">
        <f t="shared" si="5"/>
        <v>722.7729999999992</v>
      </c>
      <c r="I24" s="55">
        <f t="shared" si="5"/>
        <v>901</v>
      </c>
      <c r="J24" s="55">
        <f t="shared" si="5"/>
        <v>585</v>
      </c>
    </row>
    <row r="25" spans="1:10" ht="15" customHeight="1">
      <c r="A25" s="32" t="s">
        <v>117</v>
      </c>
      <c r="B25" s="3"/>
      <c r="C25" s="3"/>
      <c r="D25" s="3"/>
      <c r="E25" s="82"/>
      <c r="F25" s="52"/>
      <c r="G25" s="82"/>
      <c r="H25" s="52"/>
      <c r="I25" s="52"/>
      <c r="J25" s="52"/>
    </row>
    <row r="26" spans="1:10" ht="15">
      <c r="A26" s="3"/>
      <c r="B26" s="3"/>
      <c r="C26" s="3"/>
      <c r="D26" s="3"/>
      <c r="E26" s="52"/>
      <c r="F26" s="52"/>
      <c r="G26" s="52"/>
      <c r="H26" s="52"/>
      <c r="I26" s="52"/>
      <c r="J26" s="52"/>
    </row>
    <row r="27" spans="1:10" ht="12.75" customHeight="1">
      <c r="A27" s="62"/>
      <c r="B27" s="62"/>
      <c r="C27" s="67"/>
      <c r="D27" s="64"/>
      <c r="E27" s="65">
        <f aca="true" t="shared" si="6" ref="E27:J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2006</v>
      </c>
    </row>
    <row r="28" spans="1:10" ht="12.75" customHeight="1">
      <c r="A28" s="66"/>
      <c r="B28" s="66"/>
      <c r="C28" s="67"/>
      <c r="D28" s="64"/>
      <c r="E28" s="65" t="s">
        <v>113</v>
      </c>
      <c r="F28" s="65" t="s">
        <v>113</v>
      </c>
      <c r="G28" s="85"/>
      <c r="H28" s="85"/>
      <c r="I28" s="85"/>
      <c r="J28" s="85"/>
    </row>
    <row r="29" spans="1:10" s="20" customFormat="1" ht="15" customHeight="1">
      <c r="A29" s="63" t="s">
        <v>112</v>
      </c>
      <c r="B29" s="72"/>
      <c r="C29" s="67"/>
      <c r="D29" s="67"/>
      <c r="E29" s="86"/>
      <c r="F29" s="86"/>
      <c r="G29" s="86"/>
      <c r="H29" s="86"/>
      <c r="I29" s="86"/>
      <c r="J29" s="86"/>
    </row>
    <row r="30" spans="5:10" ht="1.5" customHeight="1">
      <c r="E30" s="42"/>
      <c r="F30" s="42"/>
      <c r="G30" s="42"/>
      <c r="H30" s="42"/>
      <c r="I30" s="42"/>
      <c r="J30" s="42"/>
    </row>
    <row r="31" spans="1:10" ht="15" customHeight="1">
      <c r="A31" s="32" t="s">
        <v>4</v>
      </c>
      <c r="B31" s="9"/>
      <c r="C31" s="9"/>
      <c r="D31" s="9"/>
      <c r="E31" s="82">
        <v>2839</v>
      </c>
      <c r="F31" s="52">
        <v>2969</v>
      </c>
      <c r="G31" s="82">
        <v>2922</v>
      </c>
      <c r="H31" s="52">
        <v>2972</v>
      </c>
      <c r="I31" s="52">
        <v>2713</v>
      </c>
      <c r="J31" s="52">
        <v>2616</v>
      </c>
    </row>
    <row r="32" spans="1:10" ht="15" customHeight="1">
      <c r="A32" s="32" t="s">
        <v>27</v>
      </c>
      <c r="B32" s="8"/>
      <c r="C32" s="8"/>
      <c r="D32" s="8"/>
      <c r="E32" s="82">
        <v>57</v>
      </c>
      <c r="F32" s="52">
        <v>67</v>
      </c>
      <c r="G32" s="82">
        <v>61</v>
      </c>
      <c r="H32" s="52">
        <v>74</v>
      </c>
      <c r="I32" s="52">
        <v>66</v>
      </c>
      <c r="J32" s="52">
        <v>74</v>
      </c>
    </row>
    <row r="33" spans="1:10" ht="15" customHeight="1">
      <c r="A33" s="32" t="s">
        <v>28</v>
      </c>
      <c r="B33" s="8"/>
      <c r="C33" s="8"/>
      <c r="D33" s="8"/>
      <c r="E33" s="82">
        <v>1272</v>
      </c>
      <c r="F33" s="52">
        <v>1688</v>
      </c>
      <c r="G33" s="82">
        <v>1336</v>
      </c>
      <c r="H33" s="52">
        <v>1704</v>
      </c>
      <c r="I33" s="52">
        <v>1425</v>
      </c>
      <c r="J33" s="52">
        <v>1391</v>
      </c>
    </row>
    <row r="34" spans="1:10" ht="15" customHeight="1">
      <c r="A34" s="32" t="s">
        <v>29</v>
      </c>
      <c r="B34" s="8"/>
      <c r="C34" s="8"/>
      <c r="D34" s="8"/>
      <c r="E34" s="82">
        <v>25</v>
      </c>
      <c r="F34" s="52">
        <v>7</v>
      </c>
      <c r="G34" s="82">
        <v>25</v>
      </c>
      <c r="H34" s="52">
        <v>7</v>
      </c>
      <c r="I34" s="52">
        <v>7</v>
      </c>
      <c r="J34" s="52">
        <v>6</v>
      </c>
    </row>
    <row r="35" spans="1:10" ht="15" customHeight="1">
      <c r="A35" s="33" t="s">
        <v>30</v>
      </c>
      <c r="B35" s="26"/>
      <c r="C35" s="26"/>
      <c r="D35" s="26"/>
      <c r="E35" s="80">
        <v>386</v>
      </c>
      <c r="F35" s="54">
        <v>401</v>
      </c>
      <c r="G35" s="80">
        <v>454</v>
      </c>
      <c r="H35" s="54">
        <v>392</v>
      </c>
      <c r="I35" s="54">
        <v>352</v>
      </c>
      <c r="J35" s="54">
        <v>325</v>
      </c>
    </row>
    <row r="36" spans="1:10" ht="15" customHeight="1">
      <c r="A36" s="34" t="s">
        <v>31</v>
      </c>
      <c r="B36" s="12"/>
      <c r="C36" s="12"/>
      <c r="D36" s="12"/>
      <c r="E36" s="83">
        <f aca="true" t="shared" si="7" ref="E36:J36">SUM(E31:E35)</f>
        <v>4579</v>
      </c>
      <c r="F36" s="114">
        <f t="shared" si="7"/>
        <v>5132</v>
      </c>
      <c r="G36" s="83">
        <f t="shared" si="7"/>
        <v>4798</v>
      </c>
      <c r="H36" s="58">
        <f t="shared" si="7"/>
        <v>5149</v>
      </c>
      <c r="I36" s="58">
        <f t="shared" si="7"/>
        <v>4563</v>
      </c>
      <c r="J36" s="58">
        <f t="shared" si="7"/>
        <v>4412</v>
      </c>
    </row>
    <row r="37" spans="1:10" ht="15" customHeight="1">
      <c r="A37" s="32" t="s">
        <v>32</v>
      </c>
      <c r="B37" s="3"/>
      <c r="C37" s="3"/>
      <c r="D37" s="3"/>
      <c r="E37" s="82">
        <v>1016</v>
      </c>
      <c r="F37" s="136">
        <v>1505</v>
      </c>
      <c r="G37" s="82">
        <v>896</v>
      </c>
      <c r="H37" s="52">
        <v>1645</v>
      </c>
      <c r="I37" s="52">
        <v>1278</v>
      </c>
      <c r="J37" s="52">
        <v>1083</v>
      </c>
    </row>
    <row r="38" spans="1:10" ht="15" customHeight="1">
      <c r="A38" s="32" t="s">
        <v>33</v>
      </c>
      <c r="B38" s="3"/>
      <c r="C38" s="3"/>
      <c r="D38" s="3"/>
      <c r="E38" s="82"/>
      <c r="F38" s="136">
        <v>16</v>
      </c>
      <c r="G38" s="82">
        <v>3</v>
      </c>
      <c r="H38" s="52">
        <v>34</v>
      </c>
      <c r="I38" s="52">
        <v>10</v>
      </c>
      <c r="J38" s="52">
        <v>1</v>
      </c>
    </row>
    <row r="39" spans="1:10" ht="15" customHeight="1">
      <c r="A39" s="32" t="s">
        <v>34</v>
      </c>
      <c r="B39" s="3"/>
      <c r="C39" s="3"/>
      <c r="D39" s="3"/>
      <c r="E39" s="82">
        <v>1400</v>
      </c>
      <c r="F39" s="136">
        <v>1590</v>
      </c>
      <c r="G39" s="82">
        <v>1280</v>
      </c>
      <c r="H39" s="52">
        <v>1539</v>
      </c>
      <c r="I39" s="52">
        <v>1478</v>
      </c>
      <c r="J39" s="52">
        <v>1382</v>
      </c>
    </row>
    <row r="40" spans="1:10" ht="15" customHeight="1">
      <c r="A40" s="32" t="s">
        <v>35</v>
      </c>
      <c r="B40" s="3"/>
      <c r="C40" s="3"/>
      <c r="D40" s="3"/>
      <c r="E40" s="82">
        <v>193</v>
      </c>
      <c r="F40" s="136">
        <v>249</v>
      </c>
      <c r="G40" s="82">
        <v>248</v>
      </c>
      <c r="H40" s="52">
        <v>258</v>
      </c>
      <c r="I40" s="52">
        <v>371</v>
      </c>
      <c r="J40" s="52">
        <v>199</v>
      </c>
    </row>
    <row r="41" spans="1:10" ht="15" customHeight="1">
      <c r="A41" s="33" t="s">
        <v>36</v>
      </c>
      <c r="B41" s="26"/>
      <c r="C41" s="26"/>
      <c r="D41" s="26"/>
      <c r="E41" s="80">
        <v>18</v>
      </c>
      <c r="F41" s="137"/>
      <c r="G41" s="80">
        <v>217</v>
      </c>
      <c r="H41" s="54"/>
      <c r="I41" s="54"/>
      <c r="J41" s="54"/>
    </row>
    <row r="42" spans="1:10" ht="15" customHeight="1">
      <c r="A42" s="35" t="s">
        <v>37</v>
      </c>
      <c r="B42" s="23"/>
      <c r="C42" s="23"/>
      <c r="D42" s="23"/>
      <c r="E42" s="88">
        <f aca="true" t="shared" si="8" ref="E42:J42">SUM(E37:E41)</f>
        <v>2627</v>
      </c>
      <c r="F42" s="131">
        <f t="shared" si="8"/>
        <v>3360</v>
      </c>
      <c r="G42" s="88">
        <f t="shared" si="8"/>
        <v>2644</v>
      </c>
      <c r="H42" s="89">
        <f t="shared" si="8"/>
        <v>3476</v>
      </c>
      <c r="I42" s="89">
        <f t="shared" si="8"/>
        <v>3137</v>
      </c>
      <c r="J42" s="89">
        <f t="shared" si="8"/>
        <v>2665</v>
      </c>
    </row>
    <row r="43" spans="1:10" ht="15" customHeight="1">
      <c r="A43" s="34" t="s">
        <v>38</v>
      </c>
      <c r="B43" s="11"/>
      <c r="C43" s="11"/>
      <c r="D43" s="11"/>
      <c r="E43" s="83">
        <f aca="true" t="shared" si="9" ref="E43:J43">E36+E42</f>
        <v>7206</v>
      </c>
      <c r="F43" s="114">
        <f t="shared" si="9"/>
        <v>8492</v>
      </c>
      <c r="G43" s="83">
        <f t="shared" si="9"/>
        <v>7442</v>
      </c>
      <c r="H43" s="58">
        <f t="shared" si="9"/>
        <v>8625</v>
      </c>
      <c r="I43" s="58">
        <f t="shared" si="9"/>
        <v>7700</v>
      </c>
      <c r="J43" s="58">
        <f t="shared" si="9"/>
        <v>7077</v>
      </c>
    </row>
    <row r="44" spans="1:10" ht="15" customHeight="1">
      <c r="A44" s="32" t="s">
        <v>39</v>
      </c>
      <c r="B44" s="3"/>
      <c r="C44" s="3"/>
      <c r="D44" s="3"/>
      <c r="E44" s="82">
        <v>2889</v>
      </c>
      <c r="F44" s="136">
        <v>3272</v>
      </c>
      <c r="G44" s="82">
        <v>3003</v>
      </c>
      <c r="H44" s="52">
        <v>3345.773</v>
      </c>
      <c r="I44" s="52">
        <v>2969</v>
      </c>
      <c r="J44" s="52">
        <v>2190</v>
      </c>
    </row>
    <row r="45" spans="1:10" ht="15" customHeight="1">
      <c r="A45" s="32" t="s">
        <v>116</v>
      </c>
      <c r="B45" s="3"/>
      <c r="C45" s="3"/>
      <c r="D45" s="3"/>
      <c r="E45" s="82"/>
      <c r="F45" s="136"/>
      <c r="G45" s="82"/>
      <c r="H45" s="52"/>
      <c r="I45" s="52"/>
      <c r="J45" s="52"/>
    </row>
    <row r="46" spans="1:10" ht="15" customHeight="1">
      <c r="A46" s="32" t="s">
        <v>41</v>
      </c>
      <c r="B46" s="3"/>
      <c r="C46" s="3"/>
      <c r="D46" s="3"/>
      <c r="E46" s="82">
        <v>127</v>
      </c>
      <c r="F46" s="136">
        <v>115</v>
      </c>
      <c r="G46" s="82">
        <v>133</v>
      </c>
      <c r="H46" s="52">
        <v>116</v>
      </c>
      <c r="I46" s="52">
        <v>109</v>
      </c>
      <c r="J46" s="52">
        <v>106</v>
      </c>
    </row>
    <row r="47" spans="1:10" ht="15" customHeight="1">
      <c r="A47" s="32" t="s">
        <v>42</v>
      </c>
      <c r="B47" s="3"/>
      <c r="C47" s="3"/>
      <c r="D47" s="3"/>
      <c r="E47" s="82">
        <v>436</v>
      </c>
      <c r="F47" s="136">
        <v>482</v>
      </c>
      <c r="G47" s="82">
        <v>518</v>
      </c>
      <c r="H47" s="52">
        <v>511</v>
      </c>
      <c r="I47" s="52">
        <v>419</v>
      </c>
      <c r="J47" s="52">
        <v>439</v>
      </c>
    </row>
    <row r="48" spans="1:10" ht="15" customHeight="1">
      <c r="A48" s="32" t="s">
        <v>43</v>
      </c>
      <c r="B48" s="3"/>
      <c r="C48" s="3"/>
      <c r="D48" s="3"/>
      <c r="E48" s="82">
        <v>2377</v>
      </c>
      <c r="F48" s="136">
        <v>3161</v>
      </c>
      <c r="G48" s="82">
        <v>2565</v>
      </c>
      <c r="H48" s="52">
        <v>2957</v>
      </c>
      <c r="I48" s="52">
        <v>2516</v>
      </c>
      <c r="J48" s="52">
        <v>2702</v>
      </c>
    </row>
    <row r="49" spans="1:10" ht="15" customHeight="1">
      <c r="A49" s="32" t="s">
        <v>44</v>
      </c>
      <c r="B49" s="3"/>
      <c r="C49" s="3"/>
      <c r="D49" s="3"/>
      <c r="E49" s="82">
        <v>1377</v>
      </c>
      <c r="F49" s="136">
        <v>1462</v>
      </c>
      <c r="G49" s="82">
        <v>1223</v>
      </c>
      <c r="H49" s="52">
        <v>1695.227</v>
      </c>
      <c r="I49" s="52">
        <v>1687</v>
      </c>
      <c r="J49" s="52">
        <v>1640</v>
      </c>
    </row>
    <row r="50" spans="1:10" ht="15" customHeight="1">
      <c r="A50" s="32" t="s">
        <v>102</v>
      </c>
      <c r="B50" s="3"/>
      <c r="C50" s="3"/>
      <c r="D50" s="3"/>
      <c r="E50" s="82"/>
      <c r="F50" s="136"/>
      <c r="G50" s="82"/>
      <c r="H50" s="52"/>
      <c r="I50" s="52"/>
      <c r="J50" s="52"/>
    </row>
    <row r="51" spans="1:10" ht="15" customHeight="1">
      <c r="A51" s="33" t="s">
        <v>45</v>
      </c>
      <c r="B51" s="26"/>
      <c r="C51" s="26"/>
      <c r="D51" s="26"/>
      <c r="E51" s="80"/>
      <c r="F51" s="137"/>
      <c r="G51" s="80"/>
      <c r="H51" s="54"/>
      <c r="I51" s="54"/>
      <c r="J51" s="54"/>
    </row>
    <row r="52" spans="1:10" ht="15" customHeight="1">
      <c r="A52" s="34" t="s">
        <v>46</v>
      </c>
      <c r="B52" s="11"/>
      <c r="C52" s="11"/>
      <c r="D52" s="11"/>
      <c r="E52" s="83">
        <f aca="true" t="shared" si="10" ref="E52:J52">SUM(E44:E51)</f>
        <v>7206</v>
      </c>
      <c r="F52" s="114">
        <f t="shared" si="10"/>
        <v>8492</v>
      </c>
      <c r="G52" s="83">
        <f t="shared" si="10"/>
        <v>7442</v>
      </c>
      <c r="H52" s="58">
        <f t="shared" si="10"/>
        <v>8625</v>
      </c>
      <c r="I52" s="58">
        <f t="shared" si="10"/>
        <v>7700</v>
      </c>
      <c r="J52" s="58">
        <f t="shared" si="10"/>
        <v>7077</v>
      </c>
    </row>
    <row r="53" spans="1:10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</row>
    <row r="54" spans="1:10" ht="12.75" customHeight="1">
      <c r="A54" s="73"/>
      <c r="B54" s="62"/>
      <c r="C54" s="64"/>
      <c r="D54" s="64"/>
      <c r="E54" s="65">
        <f aca="true" t="shared" si="11" ref="E54:J54">E$3</f>
        <v>2010</v>
      </c>
      <c r="F54" s="65">
        <f t="shared" si="11"/>
        <v>2009</v>
      </c>
      <c r="G54" s="65">
        <f t="shared" si="11"/>
        <v>2009</v>
      </c>
      <c r="H54" s="65">
        <f t="shared" si="11"/>
        <v>2008</v>
      </c>
      <c r="I54" s="65">
        <f t="shared" si="11"/>
        <v>2007</v>
      </c>
      <c r="J54" s="65">
        <f t="shared" si="11"/>
        <v>2006</v>
      </c>
    </row>
    <row r="55" spans="1:10" ht="12.75" customHeight="1">
      <c r="A55" s="66"/>
      <c r="B55" s="66"/>
      <c r="C55" s="64"/>
      <c r="D55" s="64"/>
      <c r="E55" s="65" t="s">
        <v>113</v>
      </c>
      <c r="F55" s="65" t="s">
        <v>113</v>
      </c>
      <c r="G55" s="85"/>
      <c r="H55" s="85"/>
      <c r="I55" s="85"/>
      <c r="J55" s="85"/>
    </row>
    <row r="56" spans="1:10" s="20" customFormat="1" ht="15" customHeight="1">
      <c r="A56" s="73" t="s">
        <v>111</v>
      </c>
      <c r="B56" s="72"/>
      <c r="C56" s="67"/>
      <c r="D56" s="67"/>
      <c r="E56" s="86"/>
      <c r="F56" s="86"/>
      <c r="G56" s="86"/>
      <c r="H56" s="86"/>
      <c r="I56" s="86"/>
      <c r="J56" s="86"/>
    </row>
    <row r="57" spans="5:10" ht="1.5" customHeight="1">
      <c r="E57" s="42"/>
      <c r="F57" s="42"/>
      <c r="G57" s="42"/>
      <c r="H57" s="42"/>
      <c r="I57" s="42"/>
      <c r="J57" s="42"/>
    </row>
    <row r="58" spans="1:10" ht="24.75" customHeight="1">
      <c r="A58" s="167" t="s">
        <v>48</v>
      </c>
      <c r="B58" s="167"/>
      <c r="C58" s="10"/>
      <c r="D58" s="10"/>
      <c r="E58" s="79">
        <v>-90</v>
      </c>
      <c r="F58" s="55">
        <v>-109</v>
      </c>
      <c r="G58" s="79">
        <v>136</v>
      </c>
      <c r="H58" s="55">
        <v>797.3</v>
      </c>
      <c r="I58" s="55">
        <v>1092</v>
      </c>
      <c r="J58" s="55">
        <v>883</v>
      </c>
    </row>
    <row r="59" spans="1:10" ht="15" customHeight="1">
      <c r="A59" s="165" t="s">
        <v>49</v>
      </c>
      <c r="B59" s="165"/>
      <c r="C59" s="27"/>
      <c r="D59" s="27"/>
      <c r="E59" s="80">
        <v>-82</v>
      </c>
      <c r="F59" s="54">
        <v>-78</v>
      </c>
      <c r="G59" s="80">
        <v>583</v>
      </c>
      <c r="H59" s="54">
        <v>-124</v>
      </c>
      <c r="I59" s="54">
        <v>-217</v>
      </c>
      <c r="J59" s="54">
        <v>-105</v>
      </c>
    </row>
    <row r="60" spans="1:10" ht="15" customHeight="1">
      <c r="A60" s="168" t="s">
        <v>50</v>
      </c>
      <c r="B60" s="168"/>
      <c r="C60" s="29"/>
      <c r="D60" s="29"/>
      <c r="E60" s="81">
        <f aca="true" t="shared" si="12" ref="E60:J60">SUM(E58:E59)</f>
        <v>-172</v>
      </c>
      <c r="F60" s="59">
        <f t="shared" si="12"/>
        <v>-187</v>
      </c>
      <c r="G60" s="81">
        <f t="shared" si="12"/>
        <v>719</v>
      </c>
      <c r="H60" s="59">
        <f t="shared" si="12"/>
        <v>673.3</v>
      </c>
      <c r="I60" s="59">
        <f t="shared" si="12"/>
        <v>875</v>
      </c>
      <c r="J60" s="59">
        <f t="shared" si="12"/>
        <v>778</v>
      </c>
    </row>
    <row r="61" spans="1:10" ht="15" customHeight="1">
      <c r="A61" s="167" t="s">
        <v>51</v>
      </c>
      <c r="B61" s="167"/>
      <c r="C61" s="3"/>
      <c r="D61" s="3"/>
      <c r="E61" s="82">
        <v>-18</v>
      </c>
      <c r="F61" s="52">
        <v>-69</v>
      </c>
      <c r="G61" s="82">
        <v>-182</v>
      </c>
      <c r="H61" s="52">
        <v>-301</v>
      </c>
      <c r="I61" s="52">
        <v>-195</v>
      </c>
      <c r="J61" s="52">
        <v>-146</v>
      </c>
    </row>
    <row r="62" spans="1:10" ht="15" customHeight="1">
      <c r="A62" s="165" t="s">
        <v>103</v>
      </c>
      <c r="B62" s="165"/>
      <c r="C62" s="26"/>
      <c r="D62" s="26"/>
      <c r="E62" s="80">
        <v>286</v>
      </c>
      <c r="F62" s="54">
        <v>6</v>
      </c>
      <c r="G62" s="80">
        <v>24</v>
      </c>
      <c r="H62" s="54">
        <v>64</v>
      </c>
      <c r="I62" s="54">
        <v>18</v>
      </c>
      <c r="J62" s="54">
        <v>96</v>
      </c>
    </row>
    <row r="63" spans="1:10" ht="24" customHeight="1">
      <c r="A63" s="168" t="s">
        <v>52</v>
      </c>
      <c r="B63" s="168"/>
      <c r="C63" s="30"/>
      <c r="D63" s="30"/>
      <c r="E63" s="81">
        <f aca="true" t="shared" si="13" ref="E63:J63">SUM(E60:E62)</f>
        <v>96</v>
      </c>
      <c r="F63" s="59">
        <f t="shared" si="13"/>
        <v>-250</v>
      </c>
      <c r="G63" s="81">
        <f t="shared" si="13"/>
        <v>561</v>
      </c>
      <c r="H63" s="59">
        <f t="shared" si="13"/>
        <v>436.29999999999995</v>
      </c>
      <c r="I63" s="59">
        <f t="shared" si="13"/>
        <v>698</v>
      </c>
      <c r="J63" s="59">
        <f t="shared" si="13"/>
        <v>728</v>
      </c>
    </row>
    <row r="64" spans="1:10" ht="15" customHeight="1">
      <c r="A64" s="165" t="s">
        <v>53</v>
      </c>
      <c r="B64" s="165"/>
      <c r="C64" s="31"/>
      <c r="D64" s="31"/>
      <c r="E64" s="80">
        <v>4</v>
      </c>
      <c r="F64" s="54">
        <v>-1</v>
      </c>
      <c r="G64" s="80">
        <v>-30</v>
      </c>
      <c r="H64" s="54">
        <v>-181</v>
      </c>
      <c r="I64" s="54">
        <v>-48</v>
      </c>
      <c r="J64" s="54">
        <v>-373</v>
      </c>
    </row>
    <row r="65" spans="1:10" ht="15" customHeight="1">
      <c r="A65" s="168" t="s">
        <v>54</v>
      </c>
      <c r="B65" s="168"/>
      <c r="C65" s="11"/>
      <c r="D65" s="11"/>
      <c r="E65" s="83">
        <f aca="true" t="shared" si="14" ref="E65:J65">SUM(E63:E64)</f>
        <v>100</v>
      </c>
      <c r="F65" s="58">
        <f t="shared" si="14"/>
        <v>-251</v>
      </c>
      <c r="G65" s="83">
        <f t="shared" si="14"/>
        <v>531</v>
      </c>
      <c r="H65" s="58">
        <f t="shared" si="14"/>
        <v>255.29999999999995</v>
      </c>
      <c r="I65" s="58">
        <f t="shared" si="14"/>
        <v>650</v>
      </c>
      <c r="J65" s="58">
        <f t="shared" si="14"/>
        <v>355</v>
      </c>
    </row>
    <row r="66" spans="1:10" ht="15" customHeight="1">
      <c r="A66" s="167" t="s">
        <v>55</v>
      </c>
      <c r="B66" s="167"/>
      <c r="C66" s="3"/>
      <c r="D66" s="3"/>
      <c r="E66" s="82">
        <v>-148</v>
      </c>
      <c r="F66" s="52">
        <v>246</v>
      </c>
      <c r="G66" s="82">
        <v>-340</v>
      </c>
      <c r="H66" s="52">
        <v>351</v>
      </c>
      <c r="I66" s="52">
        <v>-231</v>
      </c>
      <c r="J66" s="52">
        <v>707</v>
      </c>
    </row>
    <row r="67" spans="1:10" ht="15" customHeight="1">
      <c r="A67" s="167" t="s">
        <v>56</v>
      </c>
      <c r="B67" s="167"/>
      <c r="C67" s="3"/>
      <c r="D67" s="3"/>
      <c r="E67" s="82"/>
      <c r="F67" s="52"/>
      <c r="G67" s="82"/>
      <c r="H67" s="52"/>
      <c r="I67" s="52"/>
      <c r="J67" s="52"/>
    </row>
    <row r="68" spans="1:10" ht="15" customHeight="1">
      <c r="A68" s="167" t="s">
        <v>57</v>
      </c>
      <c r="B68" s="167"/>
      <c r="C68" s="3"/>
      <c r="D68" s="3"/>
      <c r="E68" s="82"/>
      <c r="F68" s="52"/>
      <c r="G68" s="82">
        <v>-206</v>
      </c>
      <c r="H68" s="52">
        <v>-413</v>
      </c>
      <c r="I68" s="52">
        <v>-256</v>
      </c>
      <c r="J68" s="52">
        <v>-1196</v>
      </c>
    </row>
    <row r="69" spans="1:10" ht="15" customHeight="1">
      <c r="A69" s="165" t="s">
        <v>58</v>
      </c>
      <c r="B69" s="165"/>
      <c r="C69" s="26"/>
      <c r="D69" s="26"/>
      <c r="E69" s="80"/>
      <c r="F69" s="54"/>
      <c r="G69" s="80">
        <v>5</v>
      </c>
      <c r="H69" s="54">
        <v>-334</v>
      </c>
      <c r="I69" s="54"/>
      <c r="J69" s="54">
        <v>94</v>
      </c>
    </row>
    <row r="70" spans="1:10" ht="15" customHeight="1">
      <c r="A70" s="37" t="s">
        <v>59</v>
      </c>
      <c r="B70" s="37"/>
      <c r="C70" s="24"/>
      <c r="D70" s="24"/>
      <c r="E70" s="84">
        <f aca="true" t="shared" si="15" ref="E70:J70">SUM(E66:E69)</f>
        <v>-148</v>
      </c>
      <c r="F70" s="56">
        <f t="shared" si="15"/>
        <v>246</v>
      </c>
      <c r="G70" s="84">
        <f t="shared" si="15"/>
        <v>-541</v>
      </c>
      <c r="H70" s="56">
        <f t="shared" si="15"/>
        <v>-396</v>
      </c>
      <c r="I70" s="56">
        <f t="shared" si="15"/>
        <v>-487</v>
      </c>
      <c r="J70" s="56">
        <f t="shared" si="15"/>
        <v>-395</v>
      </c>
    </row>
    <row r="71" spans="1:10" ht="15" customHeight="1">
      <c r="A71" s="168" t="s">
        <v>60</v>
      </c>
      <c r="B71" s="168"/>
      <c r="C71" s="11"/>
      <c r="D71" s="11"/>
      <c r="E71" s="83">
        <f aca="true" t="shared" si="16" ref="E71:J71">SUM(E70+E65)</f>
        <v>-48</v>
      </c>
      <c r="F71" s="58">
        <f t="shared" si="16"/>
        <v>-5</v>
      </c>
      <c r="G71" s="83">
        <f t="shared" si="16"/>
        <v>-10</v>
      </c>
      <c r="H71" s="58">
        <f t="shared" si="16"/>
        <v>-140.70000000000005</v>
      </c>
      <c r="I71" s="58">
        <f t="shared" si="16"/>
        <v>163</v>
      </c>
      <c r="J71" s="58">
        <f t="shared" si="16"/>
        <v>-40</v>
      </c>
    </row>
    <row r="72" spans="1:10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</row>
    <row r="73" spans="1:10" ht="12.75" customHeight="1">
      <c r="A73" s="73"/>
      <c r="B73" s="62"/>
      <c r="C73" s="64"/>
      <c r="D73" s="64"/>
      <c r="E73" s="65">
        <f aca="true" t="shared" si="17" ref="E73:J73">E$3</f>
        <v>2010</v>
      </c>
      <c r="F73" s="65">
        <f t="shared" si="17"/>
        <v>2009</v>
      </c>
      <c r="G73" s="65">
        <f t="shared" si="17"/>
        <v>2009</v>
      </c>
      <c r="H73" s="65">
        <f t="shared" si="17"/>
        <v>2008</v>
      </c>
      <c r="I73" s="65">
        <f t="shared" si="17"/>
        <v>2007</v>
      </c>
      <c r="J73" s="65">
        <f t="shared" si="17"/>
        <v>2006</v>
      </c>
    </row>
    <row r="74" spans="1:10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</row>
    <row r="75" spans="1:10" s="20" customFormat="1" ht="15" customHeight="1">
      <c r="A75" s="73" t="s">
        <v>61</v>
      </c>
      <c r="B75" s="72"/>
      <c r="C75" s="67"/>
      <c r="D75" s="67"/>
      <c r="E75" s="69"/>
      <c r="F75" s="69">
        <f>IF(F$5=0,"",F$5)</f>
      </c>
      <c r="G75" s="69"/>
      <c r="H75" s="69">
        <f>IF(H$5=0,"",H$5)</f>
      </c>
      <c r="I75" s="69">
        <f>IF(I$5=0,"",I$5)</f>
      </c>
      <c r="J75" s="69">
        <f>IF(J$5=0,"",J$5)</f>
      </c>
    </row>
    <row r="76" ht="1.5" customHeight="1"/>
    <row r="77" spans="1:10" ht="15" customHeight="1">
      <c r="A77" s="167" t="s">
        <v>62</v>
      </c>
      <c r="B77" s="167"/>
      <c r="C77" s="8"/>
      <c r="D77" s="8"/>
      <c r="E77" s="111">
        <f>IF(E14=0,"-",IF(E7=0,"-",E14/E7))*100</f>
        <v>2.2690437601296596</v>
      </c>
      <c r="F77" s="60">
        <f>IF(F14=0,"-",IF(F7=0,"-",F14/F7))*100</f>
        <v>1.5810276679841897</v>
      </c>
      <c r="G77" s="111">
        <f>IF(G14=0,"-",IF(G7=0,"-",G14/G7))*100</f>
        <v>3.775466590682433</v>
      </c>
      <c r="H77" s="60">
        <f>IF(H14=0,"-",IF(H7=0,"-",H14/H7)*100)</f>
        <v>11.914766260162594</v>
      </c>
      <c r="I77" s="60">
        <f>IF(I14=0,"-",IF(I7=0,"-",I14/I7)*100)</f>
        <v>14.202586206896553</v>
      </c>
      <c r="J77" s="60">
        <f>IF(J14=0,"-",IF(J7=0,"-",J14/J7)*100)</f>
        <v>11.86752529898804</v>
      </c>
    </row>
    <row r="78" spans="1:11" ht="15" customHeight="1">
      <c r="A78" s="167" t="s">
        <v>63</v>
      </c>
      <c r="B78" s="167"/>
      <c r="C78" s="8"/>
      <c r="D78" s="8"/>
      <c r="E78" s="74">
        <f aca="true" t="shared" si="18" ref="E78:J78">IF(E20=0,"-",IF(E7=0,"-",E20/E7)*100)</f>
        <v>-1.2155591572123177</v>
      </c>
      <c r="F78" s="60">
        <f t="shared" si="18"/>
        <v>-0.33879164313946925</v>
      </c>
      <c r="G78" s="74">
        <f t="shared" si="18"/>
        <v>1.6953982048724887</v>
      </c>
      <c r="H78" s="60">
        <f t="shared" si="18"/>
        <v>10.058668699186985</v>
      </c>
      <c r="I78" s="60">
        <f t="shared" si="18"/>
        <v>12.661637931034484</v>
      </c>
      <c r="J78" s="60">
        <f t="shared" si="18"/>
        <v>10.474438165330529</v>
      </c>
      <c r="K78" s="15"/>
    </row>
    <row r="79" spans="1:11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1.071073103416991</v>
      </c>
      <c r="H79" s="61">
        <f>IF((H44=0),"-",(H24/((H44+I44)/2)*100))</f>
        <v>22.89149586216319</v>
      </c>
      <c r="I79" s="61">
        <f>IF((I44=0),"-",(I24/((I44+J44)/2)*100))</f>
        <v>34.92924985462299</v>
      </c>
      <c r="J79" s="61">
        <v>23.2</v>
      </c>
      <c r="K79" s="15"/>
    </row>
    <row r="80" spans="1:11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4.406023116109518</v>
      </c>
      <c r="H80" s="61">
        <f>IF((H44=0),"-",((H17+H18)/((H44+H45+H46+H48+I44+I45+I46+I48)/2)*100))</f>
        <v>19.725220812879744</v>
      </c>
      <c r="I80" s="61">
        <f>IF((I44=0),"-",((I17+I18)/((I44+I45+I46+I48+J44+J45+J46+J48)/2)*100))</f>
        <v>25.094410876132933</v>
      </c>
      <c r="J80" s="61">
        <v>18.2</v>
      </c>
      <c r="K80" s="15"/>
    </row>
    <row r="81" spans="1:11" ht="15" customHeight="1">
      <c r="A81" s="167" t="s">
        <v>66</v>
      </c>
      <c r="B81" s="167"/>
      <c r="C81" s="8"/>
      <c r="D81" s="8"/>
      <c r="E81" s="78">
        <f aca="true" t="shared" si="19" ref="E81:J81">IF(E44=0,"-",((E44+E45)/E52*100))</f>
        <v>40.09159034138218</v>
      </c>
      <c r="F81" s="115">
        <f t="shared" si="19"/>
        <v>38.53038153556289</v>
      </c>
      <c r="G81" s="78">
        <f t="shared" si="19"/>
        <v>40.352055898951896</v>
      </c>
      <c r="H81" s="109">
        <f t="shared" si="19"/>
        <v>38.79157101449275</v>
      </c>
      <c r="I81" s="109">
        <f t="shared" si="19"/>
        <v>38.55844155844156</v>
      </c>
      <c r="J81" s="109">
        <f t="shared" si="19"/>
        <v>30.945315811784656</v>
      </c>
      <c r="K81" s="15"/>
    </row>
    <row r="82" spans="1:11" ht="15" customHeight="1">
      <c r="A82" s="167" t="s">
        <v>67</v>
      </c>
      <c r="B82" s="167"/>
      <c r="C82" s="8"/>
      <c r="D82" s="8"/>
      <c r="E82" s="75">
        <f aca="true" t="shared" si="20" ref="E82:J82">IF(E48=0,"-",(E48+E46-E40-E38-E34))</f>
        <v>2286</v>
      </c>
      <c r="F82" s="116">
        <f t="shared" si="20"/>
        <v>3004</v>
      </c>
      <c r="G82" s="75">
        <f t="shared" si="20"/>
        <v>2422</v>
      </c>
      <c r="H82" s="1">
        <f t="shared" si="20"/>
        <v>2774</v>
      </c>
      <c r="I82" s="1">
        <f t="shared" si="20"/>
        <v>2237</v>
      </c>
      <c r="J82" s="1">
        <f t="shared" si="20"/>
        <v>2602</v>
      </c>
      <c r="K82" s="15"/>
    </row>
    <row r="83" spans="1:10" ht="15" customHeight="1">
      <c r="A83" s="167" t="s">
        <v>68</v>
      </c>
      <c r="B83" s="167"/>
      <c r="C83" s="3"/>
      <c r="D83" s="3"/>
      <c r="E83" s="76">
        <f aca="true" t="shared" si="21" ref="E83:J83">IF((E44=0),"-",((E48+E46)/(E44+E45)))</f>
        <v>0.866735894773278</v>
      </c>
      <c r="F83" s="117">
        <f t="shared" si="21"/>
        <v>1.0012224938875305</v>
      </c>
      <c r="G83" s="76">
        <f t="shared" si="21"/>
        <v>0.8984348984348984</v>
      </c>
      <c r="H83" s="2">
        <f t="shared" si="21"/>
        <v>0.9184723530257431</v>
      </c>
      <c r="I83" s="2">
        <f t="shared" si="21"/>
        <v>0.8841360727517683</v>
      </c>
      <c r="J83" s="2">
        <f t="shared" si="21"/>
        <v>1.2821917808219179</v>
      </c>
    </row>
    <row r="84" spans="1:10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4586</v>
      </c>
      <c r="H84" s="22">
        <v>5389</v>
      </c>
      <c r="I84" s="22">
        <v>5013</v>
      </c>
      <c r="J84" s="22">
        <v>4689</v>
      </c>
    </row>
    <row r="85" spans="1:11" ht="15" customHeight="1">
      <c r="A85" s="6" t="s">
        <v>159</v>
      </c>
      <c r="B85" s="6"/>
      <c r="C85" s="6"/>
      <c r="D85" s="6"/>
      <c r="E85" s="6"/>
      <c r="F85" s="6"/>
      <c r="G85" s="6"/>
      <c r="H85" s="6"/>
      <c r="I85" s="6"/>
      <c r="J85" s="6"/>
      <c r="K85" s="146"/>
    </row>
    <row r="86" spans="1:10" ht="15">
      <c r="A86" s="148"/>
      <c r="B86" s="148"/>
      <c r="C86" s="148"/>
      <c r="D86" s="148"/>
      <c r="E86" s="149"/>
      <c r="F86" s="149"/>
      <c r="G86" s="149"/>
      <c r="H86" s="149"/>
      <c r="I86" s="149"/>
      <c r="J86" s="7"/>
    </row>
    <row r="87" spans="1:10" ht="15">
      <c r="A87" s="148"/>
      <c r="B87" s="148"/>
      <c r="C87" s="148"/>
      <c r="D87" s="148"/>
      <c r="E87" s="149"/>
      <c r="F87" s="149"/>
      <c r="G87" s="149"/>
      <c r="H87" s="149"/>
      <c r="I87" s="149"/>
      <c r="J87" s="5"/>
    </row>
    <row r="88" spans="1:10" ht="15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>
      <c r="A99" s="25"/>
      <c r="B99" s="25"/>
      <c r="C99" s="25"/>
      <c r="D99" s="25"/>
      <c r="E99" s="25"/>
      <c r="F99" s="25"/>
      <c r="G99" s="25"/>
      <c r="H99" s="25"/>
      <c r="I99" s="25"/>
      <c r="J99" s="25"/>
    </row>
  </sheetData>
  <sheetProtection/>
  <mergeCells count="22">
    <mergeCell ref="A1:J1"/>
    <mergeCell ref="A58:B58"/>
    <mergeCell ref="A59:B59"/>
    <mergeCell ref="A60:B60"/>
    <mergeCell ref="A61:B61"/>
    <mergeCell ref="A62:B62"/>
    <mergeCell ref="A83:B83"/>
    <mergeCell ref="A77:B77"/>
    <mergeCell ref="A78:B78"/>
    <mergeCell ref="A79:B79"/>
    <mergeCell ref="A69:B69"/>
    <mergeCell ref="A71:B71"/>
    <mergeCell ref="A84:B84"/>
    <mergeCell ref="A80:B80"/>
    <mergeCell ref="A63:B63"/>
    <mergeCell ref="A64:B64"/>
    <mergeCell ref="A65:B65"/>
    <mergeCell ref="A66:B66"/>
    <mergeCell ref="A67:B67"/>
    <mergeCell ref="A68:B68"/>
    <mergeCell ref="A81:B81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94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4" t="s">
        <v>18</v>
      </c>
      <c r="B2" s="14"/>
      <c r="C2" s="14"/>
      <c r="D2" s="14"/>
      <c r="E2" s="15"/>
      <c r="F2" s="15"/>
      <c r="G2" s="15"/>
      <c r="H2" s="16"/>
      <c r="I2" s="16"/>
      <c r="J2" s="17"/>
    </row>
    <row r="3" spans="1:10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</row>
    <row r="4" spans="1:10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</row>
    <row r="5" spans="1:10" s="19" customFormat="1" ht="12.75" customHeight="1">
      <c r="A5" s="63" t="s">
        <v>12</v>
      </c>
      <c r="B5" s="70"/>
      <c r="C5" s="67"/>
      <c r="D5" s="67" t="s">
        <v>70</v>
      </c>
      <c r="E5" s="69"/>
      <c r="F5" s="69"/>
      <c r="G5" s="69"/>
      <c r="H5" s="69" t="s">
        <v>10</v>
      </c>
      <c r="I5" s="69" t="s">
        <v>71</v>
      </c>
      <c r="J5" s="69" t="s">
        <v>71</v>
      </c>
    </row>
    <row r="6" ht="1.5" customHeight="1"/>
    <row r="7" spans="1:11" ht="15" customHeight="1">
      <c r="A7" s="32" t="s">
        <v>13</v>
      </c>
      <c r="B7" s="8"/>
      <c r="C7" s="8"/>
      <c r="D7" s="8"/>
      <c r="E7" s="83">
        <v>225.58200000000002</v>
      </c>
      <c r="F7" s="58">
        <v>347.654</v>
      </c>
      <c r="G7" s="83">
        <v>1085.106</v>
      </c>
      <c r="H7" s="58">
        <v>1023.6750000000001</v>
      </c>
      <c r="I7" s="58">
        <v>698</v>
      </c>
      <c r="J7" s="58">
        <v>614</v>
      </c>
      <c r="K7" s="42"/>
    </row>
    <row r="8" spans="1:11" ht="15" customHeight="1">
      <c r="A8" s="32" t="s">
        <v>14</v>
      </c>
      <c r="B8" s="3"/>
      <c r="C8" s="3"/>
      <c r="D8" s="3"/>
      <c r="E8" s="82">
        <v>-172.879</v>
      </c>
      <c r="F8" s="52">
        <v>-274.85200000000003</v>
      </c>
      <c r="G8" s="82">
        <v>-901.9820000000001</v>
      </c>
      <c r="H8" s="52">
        <v>-740.2310000000001</v>
      </c>
      <c r="I8" s="52">
        <v>-575</v>
      </c>
      <c r="J8" s="52">
        <v>-500</v>
      </c>
      <c r="K8" s="42"/>
    </row>
    <row r="9" spans="1:11" ht="15" customHeight="1">
      <c r="A9" s="32" t="s">
        <v>15</v>
      </c>
      <c r="B9" s="3"/>
      <c r="C9" s="3"/>
      <c r="D9" s="3"/>
      <c r="E9" s="82">
        <v>-17.403</v>
      </c>
      <c r="F9" s="52">
        <v>-20.434</v>
      </c>
      <c r="G9" s="82">
        <v>-39.501</v>
      </c>
      <c r="H9" s="52">
        <v>-108.352</v>
      </c>
      <c r="I9" s="52"/>
      <c r="J9" s="52"/>
      <c r="K9" s="42"/>
    </row>
    <row r="10" spans="1:11" ht="15" customHeight="1">
      <c r="A10" s="32" t="s">
        <v>16</v>
      </c>
      <c r="B10" s="3"/>
      <c r="C10" s="3"/>
      <c r="D10" s="3"/>
      <c r="E10" s="82"/>
      <c r="F10" s="52"/>
      <c r="G10" s="82"/>
      <c r="H10" s="52"/>
      <c r="I10" s="52"/>
      <c r="J10" s="52"/>
      <c r="K10" s="42"/>
    </row>
    <row r="11" spans="1:11" ht="15" customHeight="1">
      <c r="A11" s="33" t="s">
        <v>17</v>
      </c>
      <c r="B11" s="26"/>
      <c r="C11" s="26"/>
      <c r="D11" s="26"/>
      <c r="E11" s="80"/>
      <c r="F11" s="54"/>
      <c r="G11" s="80"/>
      <c r="H11" s="54"/>
      <c r="I11" s="54"/>
      <c r="J11" s="54"/>
      <c r="K11" s="42"/>
    </row>
    <row r="12" spans="1:11" ht="15" customHeight="1">
      <c r="A12" s="12" t="s">
        <v>0</v>
      </c>
      <c r="B12" s="12"/>
      <c r="C12" s="12"/>
      <c r="D12" s="12"/>
      <c r="E12" s="83">
        <f aca="true" t="shared" si="0" ref="E12:J12">SUM(E7:E11)</f>
        <v>35.30000000000003</v>
      </c>
      <c r="F12" s="58">
        <f t="shared" si="0"/>
        <v>52.36799999999997</v>
      </c>
      <c r="G12" s="83">
        <f t="shared" si="0"/>
        <v>143.6229999999999</v>
      </c>
      <c r="H12" s="58">
        <f t="shared" si="0"/>
        <v>175.09199999999996</v>
      </c>
      <c r="I12" s="58">
        <f t="shared" si="0"/>
        <v>123</v>
      </c>
      <c r="J12" s="58">
        <f t="shared" si="0"/>
        <v>114</v>
      </c>
      <c r="K12" s="42"/>
    </row>
    <row r="13" spans="1:11" ht="15" customHeight="1">
      <c r="A13" s="33" t="s">
        <v>96</v>
      </c>
      <c r="B13" s="26"/>
      <c r="C13" s="26"/>
      <c r="D13" s="26"/>
      <c r="E13" s="80">
        <v>-3.87</v>
      </c>
      <c r="F13" s="54">
        <v>-4.208</v>
      </c>
      <c r="G13" s="80">
        <v>-15.918</v>
      </c>
      <c r="H13" s="54">
        <v>-7.864000000000001</v>
      </c>
      <c r="I13" s="54">
        <v>-5</v>
      </c>
      <c r="J13" s="54">
        <v>-7</v>
      </c>
      <c r="K13" s="42"/>
    </row>
    <row r="14" spans="1:11" ht="15" customHeight="1">
      <c r="A14" s="12" t="s">
        <v>1</v>
      </c>
      <c r="B14" s="12"/>
      <c r="C14" s="12"/>
      <c r="D14" s="12"/>
      <c r="E14" s="83">
        <f aca="true" t="shared" si="1" ref="E14:J14">SUM(E12:E13)</f>
        <v>31.43000000000003</v>
      </c>
      <c r="F14" s="58">
        <f t="shared" si="1"/>
        <v>48.15999999999997</v>
      </c>
      <c r="G14" s="83">
        <f t="shared" si="1"/>
        <v>127.7049999999999</v>
      </c>
      <c r="H14" s="58">
        <f t="shared" si="1"/>
        <v>167.22799999999995</v>
      </c>
      <c r="I14" s="58">
        <f t="shared" si="1"/>
        <v>118</v>
      </c>
      <c r="J14" s="58">
        <f t="shared" si="1"/>
        <v>107</v>
      </c>
      <c r="K14" s="42"/>
    </row>
    <row r="15" spans="1:11" ht="15" customHeight="1">
      <c r="A15" s="32" t="s">
        <v>19</v>
      </c>
      <c r="B15" s="4"/>
      <c r="C15" s="4"/>
      <c r="D15" s="4"/>
      <c r="E15" s="82">
        <v>-1.923</v>
      </c>
      <c r="F15" s="52">
        <v>-2.093</v>
      </c>
      <c r="G15" s="82">
        <v>-7.763000000000001</v>
      </c>
      <c r="H15" s="52">
        <v>-2.4890000000000003</v>
      </c>
      <c r="I15" s="52"/>
      <c r="J15" s="52"/>
      <c r="K15" s="42"/>
    </row>
    <row r="16" spans="1:11" ht="15" customHeight="1">
      <c r="A16" s="33" t="s">
        <v>20</v>
      </c>
      <c r="B16" s="26"/>
      <c r="C16" s="26"/>
      <c r="D16" s="26"/>
      <c r="E16" s="80"/>
      <c r="F16" s="54"/>
      <c r="G16" s="80"/>
      <c r="H16" s="54"/>
      <c r="I16" s="54"/>
      <c r="J16" s="54"/>
      <c r="K16" s="42"/>
    </row>
    <row r="17" spans="1:11" ht="15" customHeight="1">
      <c r="A17" s="12" t="s">
        <v>2</v>
      </c>
      <c r="B17" s="12"/>
      <c r="C17" s="12"/>
      <c r="D17" s="12"/>
      <c r="E17" s="83">
        <f aca="true" t="shared" si="2" ref="E17:J17">SUM(E14:E16)</f>
        <v>29.507000000000033</v>
      </c>
      <c r="F17" s="58">
        <f t="shared" si="2"/>
        <v>46.066999999999965</v>
      </c>
      <c r="G17" s="83">
        <f t="shared" si="2"/>
        <v>119.9419999999999</v>
      </c>
      <c r="H17" s="58">
        <f t="shared" si="2"/>
        <v>164.73899999999995</v>
      </c>
      <c r="I17" s="58">
        <f t="shared" si="2"/>
        <v>118</v>
      </c>
      <c r="J17" s="58">
        <f t="shared" si="2"/>
        <v>107</v>
      </c>
      <c r="K17" s="42"/>
    </row>
    <row r="18" spans="1:11" ht="15" customHeight="1">
      <c r="A18" s="32" t="s">
        <v>21</v>
      </c>
      <c r="B18" s="3"/>
      <c r="C18" s="3"/>
      <c r="D18" s="3"/>
      <c r="E18" s="82">
        <v>0.20700000000000002</v>
      </c>
      <c r="F18" s="52">
        <v>0.5690000000000001</v>
      </c>
      <c r="G18" s="82">
        <v>1.368</v>
      </c>
      <c r="H18" s="52">
        <v>22.477</v>
      </c>
      <c r="I18" s="52">
        <v>1</v>
      </c>
      <c r="J18" s="52">
        <v>2</v>
      </c>
      <c r="K18" s="42"/>
    </row>
    <row r="19" spans="1:11" ht="15" customHeight="1">
      <c r="A19" s="33" t="s">
        <v>22</v>
      </c>
      <c r="B19" s="26"/>
      <c r="C19" s="26"/>
      <c r="D19" s="26"/>
      <c r="E19" s="80">
        <v>-7.987</v>
      </c>
      <c r="F19" s="54">
        <v>-18.046</v>
      </c>
      <c r="G19" s="80">
        <v>-36.621</v>
      </c>
      <c r="H19" s="54">
        <v>-72.557</v>
      </c>
      <c r="I19" s="54">
        <v>-44</v>
      </c>
      <c r="J19" s="54">
        <v>-36</v>
      </c>
      <c r="K19" s="42"/>
    </row>
    <row r="20" spans="1:11" ht="15" customHeight="1">
      <c r="A20" s="12" t="s">
        <v>3</v>
      </c>
      <c r="B20" s="12"/>
      <c r="C20" s="12"/>
      <c r="D20" s="12"/>
      <c r="E20" s="83">
        <f aca="true" t="shared" si="3" ref="E20:J20">SUM(E17:E19)</f>
        <v>21.727000000000032</v>
      </c>
      <c r="F20" s="58">
        <f t="shared" si="3"/>
        <v>28.589999999999968</v>
      </c>
      <c r="G20" s="83">
        <f t="shared" si="3"/>
        <v>84.68899999999988</v>
      </c>
      <c r="H20" s="58">
        <f t="shared" si="3"/>
        <v>114.65899999999995</v>
      </c>
      <c r="I20" s="58">
        <f t="shared" si="3"/>
        <v>75</v>
      </c>
      <c r="J20" s="58">
        <f t="shared" si="3"/>
        <v>73</v>
      </c>
      <c r="K20" s="42"/>
    </row>
    <row r="21" spans="1:11" ht="15" customHeight="1">
      <c r="A21" s="32" t="s">
        <v>23</v>
      </c>
      <c r="B21" s="3"/>
      <c r="C21" s="3"/>
      <c r="D21" s="3"/>
      <c r="E21" s="82">
        <v>-8.729000000000001</v>
      </c>
      <c r="F21" s="52">
        <v>-11.982000000000001</v>
      </c>
      <c r="G21" s="82">
        <v>-42.17400000000001</v>
      </c>
      <c r="H21" s="52">
        <v>-44.012</v>
      </c>
      <c r="I21" s="52">
        <v>-28</v>
      </c>
      <c r="J21" s="52">
        <v>-25</v>
      </c>
      <c r="K21" s="42"/>
    </row>
    <row r="22" spans="1:11" ht="15" customHeight="1">
      <c r="A22" s="33" t="s">
        <v>114</v>
      </c>
      <c r="B22" s="28"/>
      <c r="C22" s="28"/>
      <c r="D22" s="28"/>
      <c r="E22" s="80"/>
      <c r="F22" s="54"/>
      <c r="G22" s="80"/>
      <c r="H22" s="54"/>
      <c r="I22" s="54"/>
      <c r="J22" s="54"/>
      <c r="K22" s="42"/>
    </row>
    <row r="23" spans="1:11" ht="15" customHeight="1">
      <c r="A23" s="36" t="s">
        <v>24</v>
      </c>
      <c r="B23" s="13"/>
      <c r="C23" s="13"/>
      <c r="D23" s="13"/>
      <c r="E23" s="83">
        <f aca="true" t="shared" si="4" ref="E23:J23">SUM(E20:E22)</f>
        <v>12.998000000000031</v>
      </c>
      <c r="F23" s="58">
        <f t="shared" si="4"/>
        <v>16.60799999999997</v>
      </c>
      <c r="G23" s="83">
        <f t="shared" si="4"/>
        <v>42.51499999999987</v>
      </c>
      <c r="H23" s="58">
        <f t="shared" si="4"/>
        <v>70.64699999999995</v>
      </c>
      <c r="I23" s="58">
        <f t="shared" si="4"/>
        <v>47</v>
      </c>
      <c r="J23" s="58">
        <f t="shared" si="4"/>
        <v>48</v>
      </c>
      <c r="K23" s="42"/>
    </row>
    <row r="24" spans="1:11" ht="15" customHeight="1">
      <c r="A24" s="32" t="s">
        <v>25</v>
      </c>
      <c r="B24" s="3"/>
      <c r="C24" s="3"/>
      <c r="D24" s="3"/>
      <c r="E24" s="79">
        <f aca="true" t="shared" si="5" ref="E24:J24">E23-E25</f>
        <v>12.998000000000031</v>
      </c>
      <c r="F24" s="55">
        <f t="shared" si="5"/>
        <v>16.60799999999997</v>
      </c>
      <c r="G24" s="79">
        <f t="shared" si="5"/>
        <v>42.51499999999987</v>
      </c>
      <c r="H24" s="55">
        <f t="shared" si="5"/>
        <v>70.64699999999995</v>
      </c>
      <c r="I24" s="55">
        <f t="shared" si="5"/>
        <v>47</v>
      </c>
      <c r="J24" s="55">
        <f t="shared" si="5"/>
        <v>48</v>
      </c>
      <c r="K24" s="42"/>
    </row>
    <row r="25" spans="1:10" ht="15" customHeight="1">
      <c r="A25" s="32" t="s">
        <v>117</v>
      </c>
      <c r="B25" s="3"/>
      <c r="C25" s="3"/>
      <c r="D25" s="3"/>
      <c r="E25" s="82"/>
      <c r="F25" s="52"/>
      <c r="G25" s="82"/>
      <c r="H25" s="52"/>
      <c r="I25" s="52"/>
      <c r="J25" s="52"/>
    </row>
    <row r="26" spans="1:10" ht="15">
      <c r="A26" s="3"/>
      <c r="B26" s="3"/>
      <c r="C26" s="3"/>
      <c r="D26" s="3"/>
      <c r="E26" s="52"/>
      <c r="F26" s="52"/>
      <c r="G26" s="52"/>
      <c r="H26" s="52"/>
      <c r="I26" s="52"/>
      <c r="J26" s="52"/>
    </row>
    <row r="27" spans="1:10" ht="12.75" customHeight="1">
      <c r="A27" s="62"/>
      <c r="B27" s="62"/>
      <c r="C27" s="67"/>
      <c r="D27" s="64"/>
      <c r="E27" s="65">
        <f aca="true" t="shared" si="6" ref="E27:J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2006</v>
      </c>
    </row>
    <row r="28" spans="1:10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</row>
    <row r="29" spans="1:10" s="20" customFormat="1" ht="15" customHeight="1">
      <c r="A29" s="63" t="s">
        <v>112</v>
      </c>
      <c r="B29" s="72"/>
      <c r="C29" s="67"/>
      <c r="D29" s="67"/>
      <c r="E29" s="86">
        <f>IF(E$5=0,"",E$5)</f>
      </c>
      <c r="F29" s="86">
        <f>IF(F$5=0,"",F$5)</f>
      </c>
      <c r="G29" s="86">
        <f>IF(G$5=0,"",G$5)</f>
      </c>
      <c r="H29" s="86"/>
      <c r="I29" s="86"/>
      <c r="J29" s="86"/>
    </row>
    <row r="30" spans="5:10" ht="1.5" customHeight="1">
      <c r="E30" s="42"/>
      <c r="F30" s="42"/>
      <c r="G30" s="42"/>
      <c r="H30" s="42"/>
      <c r="I30" s="42"/>
      <c r="J30" s="42"/>
    </row>
    <row r="31" spans="1:10" ht="15" customHeight="1">
      <c r="A31" s="32" t="s">
        <v>4</v>
      </c>
      <c r="B31" s="9"/>
      <c r="C31" s="9"/>
      <c r="D31" s="9"/>
      <c r="E31" s="82">
        <v>975.975</v>
      </c>
      <c r="F31" s="52">
        <v>945.1850000000001</v>
      </c>
      <c r="G31" s="82">
        <v>975.1460000000001</v>
      </c>
      <c r="H31" s="52">
        <v>938.571</v>
      </c>
      <c r="I31" s="52">
        <v>842.2850000000001</v>
      </c>
      <c r="J31" s="52"/>
    </row>
    <row r="32" spans="1:10" ht="15" customHeight="1">
      <c r="A32" s="32" t="s">
        <v>27</v>
      </c>
      <c r="B32" s="8"/>
      <c r="C32" s="8"/>
      <c r="D32" s="8"/>
      <c r="E32" s="82">
        <v>30.307000000000002</v>
      </c>
      <c r="F32" s="52">
        <v>41.35300000000001</v>
      </c>
      <c r="G32" s="82">
        <v>32.33700000000001</v>
      </c>
      <c r="H32" s="52">
        <v>39.725</v>
      </c>
      <c r="I32" s="52"/>
      <c r="J32" s="52"/>
    </row>
    <row r="33" spans="1:10" ht="15" customHeight="1">
      <c r="A33" s="32" t="s">
        <v>28</v>
      </c>
      <c r="B33" s="8"/>
      <c r="C33" s="8"/>
      <c r="D33" s="8"/>
      <c r="E33" s="82">
        <v>123.544</v>
      </c>
      <c r="F33" s="52">
        <v>132.06799999999998</v>
      </c>
      <c r="G33" s="82">
        <v>123.51599999999999</v>
      </c>
      <c r="H33" s="52">
        <v>133.404</v>
      </c>
      <c r="I33" s="52">
        <v>71.933</v>
      </c>
      <c r="J33" s="52"/>
    </row>
    <row r="34" spans="1:10" ht="15" customHeight="1">
      <c r="A34" s="32" t="s">
        <v>29</v>
      </c>
      <c r="B34" s="8"/>
      <c r="C34" s="8"/>
      <c r="D34" s="8"/>
      <c r="E34" s="82"/>
      <c r="F34" s="52"/>
      <c r="G34" s="82"/>
      <c r="H34" s="52"/>
      <c r="I34" s="52"/>
      <c r="J34" s="52"/>
    </row>
    <row r="35" spans="1:10" ht="15" customHeight="1">
      <c r="A35" s="33" t="s">
        <v>30</v>
      </c>
      <c r="B35" s="26"/>
      <c r="C35" s="26"/>
      <c r="D35" s="26"/>
      <c r="E35" s="80">
        <v>11.493</v>
      </c>
      <c r="F35" s="137">
        <v>13.764000000000001</v>
      </c>
      <c r="G35" s="80">
        <v>36.705</v>
      </c>
      <c r="H35" s="54">
        <v>22.626</v>
      </c>
      <c r="I35" s="54">
        <v>10.582</v>
      </c>
      <c r="J35" s="54"/>
    </row>
    <row r="36" spans="1:10" ht="15" customHeight="1">
      <c r="A36" s="34" t="s">
        <v>31</v>
      </c>
      <c r="B36" s="12"/>
      <c r="C36" s="12"/>
      <c r="D36" s="12"/>
      <c r="E36" s="83">
        <f>SUM(E31:E35)</f>
        <v>1141.319</v>
      </c>
      <c r="F36" s="114">
        <f>SUM(F31:F35)</f>
        <v>1132.37</v>
      </c>
      <c r="G36" s="83">
        <f>SUM(G31:G35)</f>
        <v>1167.704</v>
      </c>
      <c r="H36" s="58">
        <f>SUM(H31:H35)</f>
        <v>1134.326</v>
      </c>
      <c r="I36" s="58">
        <f>SUM(I31:I35)</f>
        <v>924.8000000000001</v>
      </c>
      <c r="J36" s="58" t="s">
        <v>11</v>
      </c>
    </row>
    <row r="37" spans="1:10" ht="15" customHeight="1">
      <c r="A37" s="32" t="s">
        <v>32</v>
      </c>
      <c r="B37" s="3"/>
      <c r="C37" s="3"/>
      <c r="D37" s="3"/>
      <c r="E37" s="82">
        <v>118.60000000000001</v>
      </c>
      <c r="F37" s="136">
        <v>158.081</v>
      </c>
      <c r="G37" s="82">
        <v>113.515</v>
      </c>
      <c r="H37" s="52">
        <v>166.106</v>
      </c>
      <c r="I37" s="52">
        <v>112.768</v>
      </c>
      <c r="J37" s="52"/>
    </row>
    <row r="38" spans="1:10" ht="15" customHeight="1">
      <c r="A38" s="32" t="s">
        <v>33</v>
      </c>
      <c r="B38" s="3"/>
      <c r="C38" s="3"/>
      <c r="D38" s="3"/>
      <c r="E38" s="82"/>
      <c r="F38" s="136">
        <v>6.577</v>
      </c>
      <c r="G38" s="82"/>
      <c r="H38" s="52"/>
      <c r="I38" s="52"/>
      <c r="J38" s="52"/>
    </row>
    <row r="39" spans="1:10" ht="15" customHeight="1">
      <c r="A39" s="32" t="s">
        <v>34</v>
      </c>
      <c r="B39" s="3"/>
      <c r="C39" s="3"/>
      <c r="D39" s="3"/>
      <c r="E39" s="82">
        <v>149.664</v>
      </c>
      <c r="F39" s="136">
        <v>211.55200000000002</v>
      </c>
      <c r="G39" s="82">
        <v>130.835</v>
      </c>
      <c r="H39" s="52">
        <v>185.168</v>
      </c>
      <c r="I39" s="52">
        <v>139.909</v>
      </c>
      <c r="J39" s="52"/>
    </row>
    <row r="40" spans="1:10" ht="15" customHeight="1">
      <c r="A40" s="32" t="s">
        <v>35</v>
      </c>
      <c r="B40" s="3"/>
      <c r="C40" s="3"/>
      <c r="D40" s="3"/>
      <c r="E40" s="82">
        <v>49.233000000000004</v>
      </c>
      <c r="F40" s="136">
        <v>97.90700000000001</v>
      </c>
      <c r="G40" s="82">
        <v>86.52900000000001</v>
      </c>
      <c r="H40" s="52">
        <v>26.990000000000002</v>
      </c>
      <c r="I40" s="52">
        <v>43.804</v>
      </c>
      <c r="J40" s="52"/>
    </row>
    <row r="41" spans="1:10" ht="15" customHeight="1">
      <c r="A41" s="33" t="s">
        <v>36</v>
      </c>
      <c r="B41" s="26"/>
      <c r="C41" s="26"/>
      <c r="D41" s="26"/>
      <c r="E41" s="80"/>
      <c r="F41" s="137"/>
      <c r="G41" s="80"/>
      <c r="H41" s="54"/>
      <c r="I41" s="54"/>
      <c r="J41" s="54"/>
    </row>
    <row r="42" spans="1:10" ht="15" customHeight="1">
      <c r="A42" s="35" t="s">
        <v>37</v>
      </c>
      <c r="B42" s="23"/>
      <c r="C42" s="23"/>
      <c r="D42" s="23"/>
      <c r="E42" s="88">
        <f>SUM(E37:E41)</f>
        <v>317.497</v>
      </c>
      <c r="F42" s="131">
        <f>SUM(F37:F41)</f>
        <v>474.1170000000001</v>
      </c>
      <c r="G42" s="88">
        <f>SUM(G37:G41)</f>
        <v>330.879</v>
      </c>
      <c r="H42" s="89">
        <f>SUM(H37:H41)</f>
        <v>378.264</v>
      </c>
      <c r="I42" s="89">
        <f>SUM(I37:I41)</f>
        <v>296.481</v>
      </c>
      <c r="J42" s="89" t="s">
        <v>11</v>
      </c>
    </row>
    <row r="43" spans="1:10" ht="15" customHeight="1">
      <c r="A43" s="34" t="s">
        <v>38</v>
      </c>
      <c r="B43" s="11"/>
      <c r="C43" s="11"/>
      <c r="D43" s="11"/>
      <c r="E43" s="83">
        <f>E36+E42</f>
        <v>1458.816</v>
      </c>
      <c r="F43" s="114">
        <f>F36+F42</f>
        <v>1606.487</v>
      </c>
      <c r="G43" s="83">
        <f>G36+G42</f>
        <v>1498.583</v>
      </c>
      <c r="H43" s="58">
        <f>H36+H42</f>
        <v>1512.5900000000001</v>
      </c>
      <c r="I43" s="58">
        <f>I36+I42</f>
        <v>1221.281</v>
      </c>
      <c r="J43" s="58" t="s">
        <v>11</v>
      </c>
    </row>
    <row r="44" spans="1:10" ht="15" customHeight="1">
      <c r="A44" s="32" t="s">
        <v>39</v>
      </c>
      <c r="B44" s="3"/>
      <c r="C44" s="3"/>
      <c r="D44" s="3"/>
      <c r="E44" s="82">
        <v>675.9140000000001</v>
      </c>
      <c r="F44" s="136">
        <v>617.9609999999999</v>
      </c>
      <c r="G44" s="82">
        <v>678.2730000000001</v>
      </c>
      <c r="H44" s="52">
        <v>591.9830000000001</v>
      </c>
      <c r="I44" s="52">
        <v>530.063</v>
      </c>
      <c r="J44" s="52"/>
    </row>
    <row r="45" spans="1:10" ht="15" customHeight="1">
      <c r="A45" s="32" t="s">
        <v>116</v>
      </c>
      <c r="B45" s="3"/>
      <c r="C45" s="3"/>
      <c r="D45" s="3"/>
      <c r="E45" s="82"/>
      <c r="F45" s="136"/>
      <c r="G45" s="82"/>
      <c r="H45" s="52"/>
      <c r="I45" s="52"/>
      <c r="J45" s="52"/>
    </row>
    <row r="46" spans="1:10" ht="15" customHeight="1">
      <c r="A46" s="32" t="s">
        <v>41</v>
      </c>
      <c r="B46" s="3"/>
      <c r="C46" s="3"/>
      <c r="D46" s="3"/>
      <c r="E46" s="82"/>
      <c r="F46" s="136"/>
      <c r="G46" s="82"/>
      <c r="H46" s="52"/>
      <c r="I46" s="52"/>
      <c r="J46" s="52"/>
    </row>
    <row r="47" spans="1:10" ht="15" customHeight="1">
      <c r="A47" s="32" t="s">
        <v>42</v>
      </c>
      <c r="B47" s="3"/>
      <c r="C47" s="3"/>
      <c r="D47" s="3"/>
      <c r="E47" s="82">
        <v>9.123000000000001</v>
      </c>
      <c r="F47" s="136">
        <v>8.14</v>
      </c>
      <c r="G47" s="82">
        <v>56.977000000000004</v>
      </c>
      <c r="H47" s="52">
        <v>11.648</v>
      </c>
      <c r="I47" s="52">
        <v>10.772</v>
      </c>
      <c r="J47" s="52"/>
    </row>
    <row r="48" spans="1:10" ht="15" customHeight="1">
      <c r="A48" s="32" t="s">
        <v>43</v>
      </c>
      <c r="B48" s="3"/>
      <c r="C48" s="3"/>
      <c r="D48" s="3"/>
      <c r="E48" s="82">
        <v>644.9770000000001</v>
      </c>
      <c r="F48" s="136">
        <v>777.7900000000001</v>
      </c>
      <c r="G48" s="82">
        <v>639.2470000000001</v>
      </c>
      <c r="H48" s="52">
        <v>733.288</v>
      </c>
      <c r="I48" s="52">
        <v>570.3770000000001</v>
      </c>
      <c r="J48" s="52"/>
    </row>
    <row r="49" spans="1:10" ht="15" customHeight="1">
      <c r="A49" s="32" t="s">
        <v>44</v>
      </c>
      <c r="B49" s="3"/>
      <c r="C49" s="3"/>
      <c r="D49" s="3"/>
      <c r="E49" s="82">
        <v>126.942</v>
      </c>
      <c r="F49" s="136">
        <v>200.71499999999997</v>
      </c>
      <c r="G49" s="82">
        <v>122.22600000000001</v>
      </c>
      <c r="H49" s="52">
        <v>174.07600000000002</v>
      </c>
      <c r="I49" s="52">
        <v>107.934</v>
      </c>
      <c r="J49" s="52"/>
    </row>
    <row r="50" spans="1:10" ht="15" customHeight="1">
      <c r="A50" s="32" t="s">
        <v>102</v>
      </c>
      <c r="B50" s="3"/>
      <c r="C50" s="3"/>
      <c r="D50" s="3"/>
      <c r="E50" s="82">
        <v>1.86</v>
      </c>
      <c r="F50" s="136">
        <v>1.881</v>
      </c>
      <c r="G50" s="82">
        <v>1.86</v>
      </c>
      <c r="H50" s="52">
        <v>1.595</v>
      </c>
      <c r="I50" s="52">
        <v>2.1350000000000002</v>
      </c>
      <c r="J50" s="52"/>
    </row>
    <row r="51" spans="1:10" ht="15" customHeight="1">
      <c r="A51" s="33" t="s">
        <v>45</v>
      </c>
      <c r="B51" s="26"/>
      <c r="C51" s="26"/>
      <c r="D51" s="26"/>
      <c r="E51" s="80"/>
      <c r="F51" s="137"/>
      <c r="G51" s="80"/>
      <c r="H51" s="54"/>
      <c r="I51" s="54"/>
      <c r="J51" s="54"/>
    </row>
    <row r="52" spans="1:10" ht="15" customHeight="1">
      <c r="A52" s="34" t="s">
        <v>46</v>
      </c>
      <c r="B52" s="11"/>
      <c r="C52" s="11"/>
      <c r="D52" s="11"/>
      <c r="E52" s="83">
        <f>SUM(E44:E51)</f>
        <v>1458.816</v>
      </c>
      <c r="F52" s="114">
        <f>SUM(F44:F51)</f>
        <v>1606.487</v>
      </c>
      <c r="G52" s="83">
        <f>SUM(G44:G51)</f>
        <v>1498.5830000000003</v>
      </c>
      <c r="H52" s="58">
        <f>SUM(H44:H51)</f>
        <v>1512.5900000000001</v>
      </c>
      <c r="I52" s="58">
        <f>SUM(I44:I51)</f>
        <v>1221.281</v>
      </c>
      <c r="J52" s="58" t="s">
        <v>11</v>
      </c>
    </row>
    <row r="53" spans="1:10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</row>
    <row r="54" spans="1:10" ht="12.75" customHeight="1">
      <c r="A54" s="73"/>
      <c r="B54" s="62"/>
      <c r="C54" s="64"/>
      <c r="D54" s="64"/>
      <c r="E54" s="65">
        <f aca="true" t="shared" si="7" ref="E54:J54">E$3</f>
        <v>2010</v>
      </c>
      <c r="F54" s="65">
        <f t="shared" si="7"/>
        <v>2009</v>
      </c>
      <c r="G54" s="65">
        <f t="shared" si="7"/>
        <v>2009</v>
      </c>
      <c r="H54" s="65">
        <f t="shared" si="7"/>
        <v>2008</v>
      </c>
      <c r="I54" s="65">
        <f t="shared" si="7"/>
        <v>2007</v>
      </c>
      <c r="J54" s="65">
        <f t="shared" si="7"/>
        <v>2006</v>
      </c>
    </row>
    <row r="55" spans="1:10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</row>
    <row r="56" spans="1:10" s="20" customFormat="1" ht="15" customHeight="1">
      <c r="A56" s="73" t="s">
        <v>111</v>
      </c>
      <c r="B56" s="72"/>
      <c r="C56" s="67"/>
      <c r="D56" s="67"/>
      <c r="E56" s="86">
        <f>IF(E$5=0,"",E$5)</f>
      </c>
      <c r="F56" s="86">
        <f>IF(F$5=0,"",F$5)</f>
      </c>
      <c r="G56" s="86"/>
      <c r="H56" s="86"/>
      <c r="I56" s="86"/>
      <c r="J56" s="86"/>
    </row>
    <row r="57" spans="5:10" ht="1.5" customHeight="1">
      <c r="E57" s="42"/>
      <c r="F57" s="42"/>
      <c r="G57" s="42"/>
      <c r="H57" s="42"/>
      <c r="I57" s="42"/>
      <c r="J57" s="42"/>
    </row>
    <row r="58" spans="1:10" ht="24.75" customHeight="1">
      <c r="A58" s="167" t="s">
        <v>48</v>
      </c>
      <c r="B58" s="167"/>
      <c r="C58" s="10"/>
      <c r="D58" s="10"/>
      <c r="E58" s="79">
        <v>19.134</v>
      </c>
      <c r="F58" s="55">
        <v>34.853</v>
      </c>
      <c r="G58" s="79">
        <v>57.009</v>
      </c>
      <c r="H58" s="55">
        <v>69.012</v>
      </c>
      <c r="I58" s="55"/>
      <c r="J58" s="55"/>
    </row>
    <row r="59" spans="1:10" ht="15" customHeight="1">
      <c r="A59" s="165" t="s">
        <v>49</v>
      </c>
      <c r="B59" s="165"/>
      <c r="C59" s="27"/>
      <c r="D59" s="27"/>
      <c r="E59" s="80">
        <v>-22.075</v>
      </c>
      <c r="F59" s="54">
        <v>14.272000000000002</v>
      </c>
      <c r="G59" s="80">
        <v>96.76100000000002</v>
      </c>
      <c r="H59" s="54">
        <v>-11</v>
      </c>
      <c r="I59" s="54"/>
      <c r="J59" s="54"/>
    </row>
    <row r="60" spans="1:10" ht="15" customHeight="1">
      <c r="A60" s="168" t="s">
        <v>50</v>
      </c>
      <c r="B60" s="168"/>
      <c r="C60" s="29"/>
      <c r="D60" s="29"/>
      <c r="E60" s="81">
        <f>SUM(E58:E59)</f>
        <v>-2.940999999999999</v>
      </c>
      <c r="F60" s="59">
        <f>SUM(F58:F59)</f>
        <v>49.125</v>
      </c>
      <c r="G60" s="81">
        <f>SUM(G58:G59)</f>
        <v>153.77000000000004</v>
      </c>
      <c r="H60" s="59">
        <f>SUM(H58:H59)</f>
        <v>58.012</v>
      </c>
      <c r="I60" s="59" t="s">
        <v>11</v>
      </c>
      <c r="J60" s="59" t="s">
        <v>11</v>
      </c>
    </row>
    <row r="61" spans="1:10" ht="15" customHeight="1">
      <c r="A61" s="167" t="s">
        <v>51</v>
      </c>
      <c r="B61" s="167"/>
      <c r="C61" s="3"/>
      <c r="D61" s="3"/>
      <c r="E61" s="82">
        <v>-44.776</v>
      </c>
      <c r="F61" s="52">
        <v>-4.747</v>
      </c>
      <c r="G61" s="82">
        <v>-10.236</v>
      </c>
      <c r="H61" s="52">
        <v>-41</v>
      </c>
      <c r="I61" s="52"/>
      <c r="J61" s="52"/>
    </row>
    <row r="62" spans="1:10" ht="15" customHeight="1">
      <c r="A62" s="165" t="s">
        <v>103</v>
      </c>
      <c r="B62" s="165"/>
      <c r="C62" s="26"/>
      <c r="D62" s="26"/>
      <c r="E62" s="80"/>
      <c r="F62" s="54"/>
      <c r="G62" s="80"/>
      <c r="H62" s="54"/>
      <c r="I62" s="54"/>
      <c r="J62" s="54"/>
    </row>
    <row r="63" spans="1:10" ht="24" customHeight="1">
      <c r="A63" s="168" t="s">
        <v>52</v>
      </c>
      <c r="B63" s="168"/>
      <c r="C63" s="30"/>
      <c r="D63" s="30"/>
      <c r="E63" s="81">
        <f>SUM(E60:E62)</f>
        <v>-47.717</v>
      </c>
      <c r="F63" s="59">
        <f>SUM(F60:F62)</f>
        <v>44.378</v>
      </c>
      <c r="G63" s="81">
        <f>SUM(G60:G62)</f>
        <v>143.53400000000005</v>
      </c>
      <c r="H63" s="59">
        <f>SUM(H60:H62)</f>
        <v>17.012</v>
      </c>
      <c r="I63" s="59" t="s">
        <v>11</v>
      </c>
      <c r="J63" s="59" t="s">
        <v>11</v>
      </c>
    </row>
    <row r="64" spans="1:10" ht="15" customHeight="1">
      <c r="A64" s="165" t="s">
        <v>53</v>
      </c>
      <c r="B64" s="165"/>
      <c r="C64" s="31"/>
      <c r="D64" s="31"/>
      <c r="E64" s="80"/>
      <c r="F64" s="54"/>
      <c r="G64" s="80"/>
      <c r="H64" s="54">
        <v>-172.71300000000002</v>
      </c>
      <c r="I64" s="54"/>
      <c r="J64" s="54"/>
    </row>
    <row r="65" spans="1:10" ht="15" customHeight="1">
      <c r="A65" s="168" t="s">
        <v>54</v>
      </c>
      <c r="B65" s="168"/>
      <c r="C65" s="11"/>
      <c r="D65" s="11"/>
      <c r="E65" s="83">
        <f>SUM(E63:E64)</f>
        <v>-47.717</v>
      </c>
      <c r="F65" s="58">
        <f>SUM(F63:F64)</f>
        <v>44.378</v>
      </c>
      <c r="G65" s="83">
        <f>SUM(G63:G64)</f>
        <v>143.53400000000005</v>
      </c>
      <c r="H65" s="58">
        <f>SUM(H63:H64)</f>
        <v>-155.70100000000002</v>
      </c>
      <c r="I65" s="58" t="s">
        <v>11</v>
      </c>
      <c r="J65" s="58" t="s">
        <v>11</v>
      </c>
    </row>
    <row r="66" spans="1:10" ht="15" customHeight="1">
      <c r="A66" s="167" t="s">
        <v>55</v>
      </c>
      <c r="B66" s="167"/>
      <c r="C66" s="3"/>
      <c r="D66" s="3"/>
      <c r="E66" s="82">
        <v>3.841</v>
      </c>
      <c r="F66" s="52">
        <v>27.311</v>
      </c>
      <c r="G66" s="82">
        <v>-89.256</v>
      </c>
      <c r="H66" s="52">
        <v>121</v>
      </c>
      <c r="I66" s="52"/>
      <c r="J66" s="52"/>
    </row>
    <row r="67" spans="1:10" ht="15" customHeight="1">
      <c r="A67" s="167" t="s">
        <v>56</v>
      </c>
      <c r="B67" s="167"/>
      <c r="C67" s="3"/>
      <c r="D67" s="3"/>
      <c r="E67" s="82"/>
      <c r="F67" s="52"/>
      <c r="G67" s="82"/>
      <c r="H67" s="52"/>
      <c r="I67" s="52"/>
      <c r="J67" s="52"/>
    </row>
    <row r="68" spans="1:10" ht="15" customHeight="1">
      <c r="A68" s="167" t="s">
        <v>57</v>
      </c>
      <c r="B68" s="167"/>
      <c r="C68" s="3"/>
      <c r="D68" s="3"/>
      <c r="E68" s="82">
        <v>-18.924</v>
      </c>
      <c r="F68" s="52"/>
      <c r="G68" s="82">
        <v>-24.321</v>
      </c>
      <c r="H68" s="52"/>
      <c r="I68" s="52"/>
      <c r="J68" s="52"/>
    </row>
    <row r="69" spans="1:10" ht="15" customHeight="1">
      <c r="A69" s="165" t="s">
        <v>58</v>
      </c>
      <c r="B69" s="165"/>
      <c r="C69" s="26"/>
      <c r="D69" s="26"/>
      <c r="E69" s="80">
        <v>25.677</v>
      </c>
      <c r="F69" s="54"/>
      <c r="G69" s="80">
        <v>33</v>
      </c>
      <c r="H69" s="54">
        <v>18</v>
      </c>
      <c r="I69" s="54"/>
      <c r="J69" s="54"/>
    </row>
    <row r="70" spans="1:10" ht="15" customHeight="1">
      <c r="A70" s="37" t="s">
        <v>59</v>
      </c>
      <c r="B70" s="37"/>
      <c r="C70" s="24"/>
      <c r="D70" s="24"/>
      <c r="E70" s="84">
        <f>SUM(E66:E69)</f>
        <v>10.594000000000001</v>
      </c>
      <c r="F70" s="56">
        <f>SUM(F66:F69)</f>
        <v>27.311</v>
      </c>
      <c r="G70" s="84">
        <f>SUM(G66:G69)</f>
        <v>-80.577</v>
      </c>
      <c r="H70" s="56">
        <f>SUM(H66:H69)</f>
        <v>139</v>
      </c>
      <c r="I70" s="56" t="s">
        <v>11</v>
      </c>
      <c r="J70" s="56" t="s">
        <v>11</v>
      </c>
    </row>
    <row r="71" spans="1:10" ht="15" customHeight="1">
      <c r="A71" s="168" t="s">
        <v>60</v>
      </c>
      <c r="B71" s="168"/>
      <c r="C71" s="11"/>
      <c r="D71" s="11"/>
      <c r="E71" s="83">
        <f>SUM(E70+E65)</f>
        <v>-37.123</v>
      </c>
      <c r="F71" s="58">
        <f>SUM(F70+F65)</f>
        <v>71.689</v>
      </c>
      <c r="G71" s="83">
        <f>SUM(G70+G65)</f>
        <v>62.95700000000005</v>
      </c>
      <c r="H71" s="58">
        <f>SUM(H70+H65)</f>
        <v>-16.701000000000022</v>
      </c>
      <c r="I71" s="58" t="s">
        <v>11</v>
      </c>
      <c r="J71" s="58" t="s">
        <v>11</v>
      </c>
    </row>
    <row r="72" spans="1:10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</row>
    <row r="73" spans="1:10" ht="12.75" customHeight="1">
      <c r="A73" s="73"/>
      <c r="B73" s="62"/>
      <c r="C73" s="64"/>
      <c r="D73" s="64"/>
      <c r="E73" s="65">
        <f aca="true" t="shared" si="8" ref="E73:J73">E$3</f>
        <v>2010</v>
      </c>
      <c r="F73" s="65">
        <f t="shared" si="8"/>
        <v>2009</v>
      </c>
      <c r="G73" s="65">
        <f t="shared" si="8"/>
        <v>2009</v>
      </c>
      <c r="H73" s="65">
        <f t="shared" si="8"/>
        <v>2008</v>
      </c>
      <c r="I73" s="65">
        <f t="shared" si="8"/>
        <v>2007</v>
      </c>
      <c r="J73" s="65">
        <f t="shared" si="8"/>
        <v>2006</v>
      </c>
    </row>
    <row r="74" spans="1:10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</row>
    <row r="75" spans="1:10" s="20" customFormat="1" ht="15" customHeight="1">
      <c r="A75" s="73" t="s">
        <v>61</v>
      </c>
      <c r="B75" s="72"/>
      <c r="C75" s="67"/>
      <c r="D75" s="67"/>
      <c r="E75" s="69"/>
      <c r="F75" s="69"/>
      <c r="G75" s="69"/>
      <c r="H75" s="69"/>
      <c r="I75" s="69"/>
      <c r="J75" s="69"/>
    </row>
    <row r="76" ht="1.5" customHeight="1"/>
    <row r="77" spans="1:10" ht="15" customHeight="1">
      <c r="A77" s="167" t="s">
        <v>62</v>
      </c>
      <c r="B77" s="167"/>
      <c r="C77" s="8"/>
      <c r="D77" s="8"/>
      <c r="E77" s="111">
        <f>IF(E14=0,"-",IF(E7=0,"-",E14/E7))*100</f>
        <v>13.932849252156657</v>
      </c>
      <c r="F77" s="60">
        <f>IF(F14=0,"-",IF(F7=0,"-",F14/F7))*100</f>
        <v>13.852853699367754</v>
      </c>
      <c r="G77" s="111">
        <f>IF(G14=0,"-",IF(G7=0,"-",G14/G7))*100</f>
        <v>11.768896310590845</v>
      </c>
      <c r="H77" s="60">
        <f>IF(H14=0,"-",IF(H7=0,"-",H14/H7)*100)</f>
        <v>16.33604415463892</v>
      </c>
      <c r="I77" s="60">
        <f>IF(I14=0,"-",IF(I7=0,"-",I14/I7)*100)</f>
        <v>16.9054441260745</v>
      </c>
      <c r="J77" s="60">
        <f>IF(J14=0,"-",IF(J7=0,"-",J14/J7)*100)</f>
        <v>17.42671009771987</v>
      </c>
    </row>
    <row r="78" spans="1:11" ht="15" customHeight="1">
      <c r="A78" s="167" t="s">
        <v>63</v>
      </c>
      <c r="B78" s="167"/>
      <c r="C78" s="8"/>
      <c r="D78" s="8"/>
      <c r="E78" s="74">
        <f aca="true" t="shared" si="9" ref="E78:J78">IF(E20=0,"-",IF(E7=0,"-",E20/E7)*100)</f>
        <v>9.631530884556405</v>
      </c>
      <c r="F78" s="60">
        <f t="shared" si="9"/>
        <v>8.223693672444432</v>
      </c>
      <c r="G78" s="74">
        <f t="shared" si="9"/>
        <v>7.804675303610881</v>
      </c>
      <c r="H78" s="60">
        <f t="shared" si="9"/>
        <v>11.200722885681486</v>
      </c>
      <c r="I78" s="60">
        <f t="shared" si="9"/>
        <v>10.744985673352435</v>
      </c>
      <c r="J78" s="60">
        <f t="shared" si="9"/>
        <v>11.889250814332247</v>
      </c>
      <c r="K78" s="15"/>
    </row>
    <row r="79" spans="1:11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6.693926263682259</v>
      </c>
      <c r="H79" s="61">
        <f>IF((H44=0),"-",(H24/((H44+I44)/2)*100))</f>
        <v>12.592531856982681</v>
      </c>
      <c r="I79" s="61" t="s">
        <v>11</v>
      </c>
      <c r="J79" s="61" t="str">
        <f>IF((J44=0),"-",(J24/((J44+#REF!)/2)*100))</f>
        <v>-</v>
      </c>
      <c r="K79" s="15"/>
    </row>
    <row r="80" spans="1:11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9.180445975485755</v>
      </c>
      <c r="H80" s="61">
        <f>IF((H44=0),"-",((H17+H18)/((H44+H45+H46+H48+I44+I45+I46+I48)/2)*100))</f>
        <v>15.4359690828792</v>
      </c>
      <c r="I80" s="61" t="s">
        <v>11</v>
      </c>
      <c r="J80" s="61" t="str">
        <f>IF((J44=0),"-",((J17+J18)/((J44+J45+J46+J48+#REF!+#REF!+#REF!+#REF!)/2)*100))</f>
        <v>-</v>
      </c>
      <c r="K80" s="15"/>
    </row>
    <row r="81" spans="1:11" ht="15" customHeight="1">
      <c r="A81" s="167" t="s">
        <v>66</v>
      </c>
      <c r="B81" s="167"/>
      <c r="C81" s="8"/>
      <c r="D81" s="8"/>
      <c r="E81" s="78">
        <f aca="true" t="shared" si="10" ref="E81:J81">IF(E44=0,"-",((E44+E45)/E52*100))</f>
        <v>46.33305365447048</v>
      </c>
      <c r="F81" s="115">
        <f t="shared" si="10"/>
        <v>38.46660446054029</v>
      </c>
      <c r="G81" s="78">
        <f t="shared" si="10"/>
        <v>45.26095651692298</v>
      </c>
      <c r="H81" s="109">
        <f t="shared" si="10"/>
        <v>39.13704308503957</v>
      </c>
      <c r="I81" s="109">
        <f t="shared" si="10"/>
        <v>43.40221455995795</v>
      </c>
      <c r="J81" s="109" t="str">
        <f t="shared" si="10"/>
        <v>-</v>
      </c>
      <c r="K81" s="15"/>
    </row>
    <row r="82" spans="1:11" ht="15" customHeight="1">
      <c r="A82" s="167" t="s">
        <v>67</v>
      </c>
      <c r="B82" s="167"/>
      <c r="C82" s="8"/>
      <c r="D82" s="8"/>
      <c r="E82" s="75">
        <f aca="true" t="shared" si="11" ref="E82:J82">IF(E48=0,"-",(E48+E46-E40-E38-E34))</f>
        <v>595.7440000000001</v>
      </c>
      <c r="F82" s="116">
        <f t="shared" si="11"/>
        <v>673.306</v>
      </c>
      <c r="G82" s="75">
        <f t="shared" si="11"/>
        <v>552.7180000000001</v>
      </c>
      <c r="H82" s="1">
        <f t="shared" si="11"/>
        <v>706.298</v>
      </c>
      <c r="I82" s="1">
        <f t="shared" si="11"/>
        <v>526.5730000000001</v>
      </c>
      <c r="J82" s="1" t="str">
        <f t="shared" si="11"/>
        <v>-</v>
      </c>
      <c r="K82" s="15"/>
    </row>
    <row r="83" spans="1:10" ht="15" customHeight="1">
      <c r="A83" s="167" t="s">
        <v>68</v>
      </c>
      <c r="B83" s="167"/>
      <c r="C83" s="3"/>
      <c r="D83" s="3"/>
      <c r="E83" s="76">
        <f aca="true" t="shared" si="12" ref="E83:J83">IF((E44=0),"-",((E48+E46)/(E44+E45)))</f>
        <v>0.9542293842116009</v>
      </c>
      <c r="F83" s="117">
        <f t="shared" si="12"/>
        <v>1.2586392992438038</v>
      </c>
      <c r="G83" s="76">
        <f t="shared" si="12"/>
        <v>0.9424626956992243</v>
      </c>
      <c r="H83" s="2">
        <f t="shared" si="12"/>
        <v>1.2386977328740858</v>
      </c>
      <c r="I83" s="2">
        <f t="shared" si="12"/>
        <v>1.0760551104302698</v>
      </c>
      <c r="J83" s="2" t="str">
        <f t="shared" si="12"/>
        <v>-</v>
      </c>
    </row>
    <row r="84" spans="1:10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591</v>
      </c>
      <c r="H84" s="22">
        <v>727</v>
      </c>
      <c r="I84" s="22">
        <v>534</v>
      </c>
      <c r="J84" s="22">
        <v>495</v>
      </c>
    </row>
    <row r="85" spans="1:10" ht="15" customHeight="1">
      <c r="A85" s="147" t="s">
        <v>127</v>
      </c>
      <c r="B85" s="147"/>
      <c r="C85" s="147"/>
      <c r="D85" s="147"/>
      <c r="E85" s="147"/>
      <c r="F85" s="147"/>
      <c r="G85" s="147"/>
      <c r="H85" s="147"/>
      <c r="I85" s="147"/>
      <c r="J85" s="147"/>
    </row>
    <row r="86" spans="1:10" ht="15">
      <c r="A86" s="6" t="s">
        <v>126</v>
      </c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148"/>
      <c r="B87" s="148"/>
      <c r="C87" s="148"/>
      <c r="D87" s="148"/>
      <c r="E87" s="149"/>
      <c r="F87" s="149"/>
      <c r="G87" s="149"/>
      <c r="H87" s="149"/>
      <c r="I87" s="149"/>
      <c r="J87" s="5"/>
    </row>
    <row r="88" spans="1:10" ht="15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>
      <c r="A99" s="25"/>
      <c r="B99" s="25"/>
      <c r="C99" s="25"/>
      <c r="D99" s="25"/>
      <c r="E99" s="25"/>
      <c r="F99" s="25"/>
      <c r="G99" s="25"/>
      <c r="H99" s="25"/>
      <c r="I99" s="25"/>
      <c r="J99" s="25"/>
    </row>
  </sheetData>
  <sheetProtection/>
  <mergeCells count="22">
    <mergeCell ref="A84:B84"/>
    <mergeCell ref="A78:B78"/>
    <mergeCell ref="A79:B79"/>
    <mergeCell ref="A81:B81"/>
    <mergeCell ref="A82:B82"/>
    <mergeCell ref="A80:B80"/>
    <mergeCell ref="A1:J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63:B63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66" t="s">
        <v>95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4" t="s">
        <v>83</v>
      </c>
      <c r="B2" s="14"/>
      <c r="C2" s="14"/>
      <c r="D2" s="14"/>
      <c r="E2" s="15"/>
      <c r="F2" s="15"/>
      <c r="G2" s="15"/>
      <c r="H2" s="16"/>
      <c r="I2" s="16"/>
      <c r="J2" s="17"/>
      <c r="K2" s="14"/>
    </row>
    <row r="3" spans="1:11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2007</v>
      </c>
      <c r="K3" s="65">
        <v>2006</v>
      </c>
    </row>
    <row r="4" spans="1:11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  <c r="K4" s="65"/>
    </row>
    <row r="5" spans="1:11" s="19" customFormat="1" ht="12.75" customHeight="1">
      <c r="A5" s="63" t="s">
        <v>12</v>
      </c>
      <c r="B5" s="70"/>
      <c r="C5" s="67"/>
      <c r="D5" s="67" t="s">
        <v>70</v>
      </c>
      <c r="E5" s="69"/>
      <c r="F5" s="69"/>
      <c r="G5" s="69"/>
      <c r="H5" s="69" t="s">
        <v>77</v>
      </c>
      <c r="I5" s="69" t="s">
        <v>71</v>
      </c>
      <c r="J5" s="69"/>
      <c r="K5" s="69" t="s">
        <v>72</v>
      </c>
    </row>
    <row r="6" ht="1.5" customHeight="1"/>
    <row r="7" spans="1:11" ht="15" customHeight="1">
      <c r="A7" s="32" t="s">
        <v>13</v>
      </c>
      <c r="B7" s="8"/>
      <c r="C7" s="8"/>
      <c r="D7" s="8"/>
      <c r="E7" s="91">
        <v>29.448</v>
      </c>
      <c r="F7" s="92">
        <v>27.470000000000002</v>
      </c>
      <c r="G7" s="91">
        <v>127.83000000000001</v>
      </c>
      <c r="H7" s="92">
        <v>106.248</v>
      </c>
      <c r="I7" s="92">
        <v>102.998</v>
      </c>
      <c r="J7" s="92">
        <v>37.5</v>
      </c>
      <c r="K7" s="92">
        <v>53</v>
      </c>
    </row>
    <row r="8" spans="1:11" ht="15" customHeight="1">
      <c r="A8" s="32" t="s">
        <v>14</v>
      </c>
      <c r="B8" s="3"/>
      <c r="C8" s="3"/>
      <c r="D8" s="3"/>
      <c r="E8" s="93">
        <v>-24.651000000000003</v>
      </c>
      <c r="F8" s="94">
        <v>-24.293</v>
      </c>
      <c r="G8" s="93">
        <v>-110.88300000000002</v>
      </c>
      <c r="H8" s="94">
        <v>-97.38000000000001</v>
      </c>
      <c r="I8" s="94">
        <v>-93.25200000000001</v>
      </c>
      <c r="J8" s="94">
        <v>-37.300000000000004</v>
      </c>
      <c r="K8" s="94">
        <v>-47.300000000000004</v>
      </c>
    </row>
    <row r="9" spans="1:11" ht="15" customHeight="1">
      <c r="A9" s="32" t="s">
        <v>15</v>
      </c>
      <c r="B9" s="3"/>
      <c r="C9" s="3"/>
      <c r="D9" s="3"/>
      <c r="E9" s="93">
        <v>0.08</v>
      </c>
      <c r="F9" s="94">
        <v>0.11800000000000001</v>
      </c>
      <c r="G9" s="93">
        <v>0.549</v>
      </c>
      <c r="H9" s="94">
        <v>0.885</v>
      </c>
      <c r="I9" s="94">
        <v>-0.101</v>
      </c>
      <c r="J9" s="94">
        <v>0.4</v>
      </c>
      <c r="K9" s="94"/>
    </row>
    <row r="10" spans="1:11" ht="15" customHeight="1">
      <c r="A10" s="32" t="s">
        <v>16</v>
      </c>
      <c r="B10" s="3"/>
      <c r="C10" s="3"/>
      <c r="D10" s="3"/>
      <c r="E10" s="93"/>
      <c r="F10" s="94"/>
      <c r="G10" s="93"/>
      <c r="H10" s="94"/>
      <c r="I10" s="94"/>
      <c r="J10" s="94"/>
      <c r="K10" s="94"/>
    </row>
    <row r="11" spans="1:11" ht="15" customHeight="1">
      <c r="A11" s="33" t="s">
        <v>17</v>
      </c>
      <c r="B11" s="26"/>
      <c r="C11" s="26"/>
      <c r="D11" s="26"/>
      <c r="E11" s="95"/>
      <c r="F11" s="96"/>
      <c r="G11" s="95"/>
      <c r="H11" s="96"/>
      <c r="I11" s="96"/>
      <c r="J11" s="96"/>
      <c r="K11" s="96"/>
    </row>
    <row r="12" spans="1:11" ht="15" customHeight="1">
      <c r="A12" s="12" t="s">
        <v>0</v>
      </c>
      <c r="B12" s="12"/>
      <c r="C12" s="12"/>
      <c r="D12" s="12"/>
      <c r="E12" s="91">
        <f aca="true" t="shared" si="0" ref="E12:K12">SUM(E7:E11)</f>
        <v>4.876999999999997</v>
      </c>
      <c r="F12" s="92">
        <f t="shared" si="0"/>
        <v>3.295000000000003</v>
      </c>
      <c r="G12" s="91">
        <f t="shared" si="0"/>
        <v>17.495999999999988</v>
      </c>
      <c r="H12" s="92">
        <f t="shared" si="0"/>
        <v>9.752999999999995</v>
      </c>
      <c r="I12" s="92">
        <f t="shared" si="0"/>
        <v>9.644999999999994</v>
      </c>
      <c r="J12" s="92">
        <f t="shared" si="0"/>
        <v>0.5999999999999958</v>
      </c>
      <c r="K12" s="92">
        <f t="shared" si="0"/>
        <v>5.699999999999996</v>
      </c>
    </row>
    <row r="13" spans="1:11" ht="15" customHeight="1">
      <c r="A13" s="33" t="s">
        <v>96</v>
      </c>
      <c r="B13" s="26"/>
      <c r="C13" s="26"/>
      <c r="D13" s="26"/>
      <c r="E13" s="95">
        <v>-1.1460000000000001</v>
      </c>
      <c r="F13" s="96">
        <v>-1.2760000000000002</v>
      </c>
      <c r="G13" s="95">
        <v>-4.863</v>
      </c>
      <c r="H13" s="96">
        <v>-7.841</v>
      </c>
      <c r="I13" s="96">
        <v>-6.605</v>
      </c>
      <c r="J13" s="96">
        <v>-3.7</v>
      </c>
      <c r="K13" s="96">
        <v>-3.4000000000000004</v>
      </c>
    </row>
    <row r="14" spans="1:11" ht="15" customHeight="1">
      <c r="A14" s="12" t="s">
        <v>1</v>
      </c>
      <c r="B14" s="12"/>
      <c r="C14" s="12"/>
      <c r="D14" s="12"/>
      <c r="E14" s="91">
        <f aca="true" t="shared" si="1" ref="E14:K14">SUM(E12:E13)</f>
        <v>3.730999999999997</v>
      </c>
      <c r="F14" s="92">
        <f t="shared" si="1"/>
        <v>2.019000000000003</v>
      </c>
      <c r="G14" s="91">
        <f t="shared" si="1"/>
        <v>12.632999999999988</v>
      </c>
      <c r="H14" s="92">
        <f t="shared" si="1"/>
        <v>1.9119999999999946</v>
      </c>
      <c r="I14" s="92">
        <f t="shared" si="1"/>
        <v>3.039999999999994</v>
      </c>
      <c r="J14" s="92">
        <f t="shared" si="1"/>
        <v>-3.1000000000000045</v>
      </c>
      <c r="K14" s="92">
        <f t="shared" si="1"/>
        <v>2.2999999999999954</v>
      </c>
    </row>
    <row r="15" spans="1:11" ht="15" customHeight="1">
      <c r="A15" s="32" t="s">
        <v>19</v>
      </c>
      <c r="B15" s="4"/>
      <c r="C15" s="4"/>
      <c r="D15" s="4"/>
      <c r="E15" s="93">
        <v>-0.07200000000000001</v>
      </c>
      <c r="F15" s="94">
        <v>-0.023</v>
      </c>
      <c r="G15" s="93">
        <v>-0.28</v>
      </c>
      <c r="H15" s="94">
        <v>-0.452</v>
      </c>
      <c r="I15" s="94">
        <v>-0.503</v>
      </c>
      <c r="J15" s="94">
        <v>-0.1</v>
      </c>
      <c r="K15" s="94"/>
    </row>
    <row r="16" spans="1:11" ht="15" customHeight="1">
      <c r="A16" s="33" t="s">
        <v>20</v>
      </c>
      <c r="B16" s="26"/>
      <c r="C16" s="26"/>
      <c r="D16" s="26"/>
      <c r="E16" s="95"/>
      <c r="F16" s="96"/>
      <c r="G16" s="95"/>
      <c r="H16" s="96"/>
      <c r="I16" s="96"/>
      <c r="J16" s="96"/>
      <c r="K16" s="96"/>
    </row>
    <row r="17" spans="1:11" ht="15" customHeight="1">
      <c r="A17" s="12" t="s">
        <v>2</v>
      </c>
      <c r="B17" s="12"/>
      <c r="C17" s="12"/>
      <c r="D17" s="12"/>
      <c r="E17" s="91">
        <f aca="true" t="shared" si="2" ref="E17:K17">SUM(E14:E16)</f>
        <v>3.658999999999997</v>
      </c>
      <c r="F17" s="92">
        <f t="shared" si="2"/>
        <v>1.9960000000000029</v>
      </c>
      <c r="G17" s="91">
        <f t="shared" si="2"/>
        <v>12.352999999999989</v>
      </c>
      <c r="H17" s="92">
        <f t="shared" si="2"/>
        <v>1.4599999999999946</v>
      </c>
      <c r="I17" s="92">
        <f t="shared" si="2"/>
        <v>2.5369999999999937</v>
      </c>
      <c r="J17" s="92">
        <f t="shared" si="2"/>
        <v>-3.2000000000000046</v>
      </c>
      <c r="K17" s="92">
        <f t="shared" si="2"/>
        <v>2.2999999999999954</v>
      </c>
    </row>
    <row r="18" spans="1:11" ht="15" customHeight="1">
      <c r="A18" s="32" t="s">
        <v>21</v>
      </c>
      <c r="B18" s="3"/>
      <c r="C18" s="3"/>
      <c r="D18" s="3"/>
      <c r="E18" s="93">
        <v>0.009000000000000001</v>
      </c>
      <c r="F18" s="94">
        <v>0.322</v>
      </c>
      <c r="G18" s="93">
        <v>0.623</v>
      </c>
      <c r="H18" s="94">
        <v>1.0430000000000001</v>
      </c>
      <c r="I18" s="94">
        <v>0.41000000000000003</v>
      </c>
      <c r="J18" s="94">
        <v>0.3</v>
      </c>
      <c r="K18" s="94"/>
    </row>
    <row r="19" spans="1:11" ht="15" customHeight="1">
      <c r="A19" s="33" t="s">
        <v>22</v>
      </c>
      <c r="B19" s="26"/>
      <c r="C19" s="26"/>
      <c r="D19" s="26"/>
      <c r="E19" s="95">
        <v>-0.891</v>
      </c>
      <c r="F19" s="96">
        <v>-1.8410000000000002</v>
      </c>
      <c r="G19" s="95">
        <v>-3.2420000000000004</v>
      </c>
      <c r="H19" s="96">
        <v>-6.09</v>
      </c>
      <c r="I19" s="96">
        <v>-3.66</v>
      </c>
      <c r="J19" s="96">
        <v>-1.9000000000000001</v>
      </c>
      <c r="K19" s="96">
        <v>-1.2</v>
      </c>
    </row>
    <row r="20" spans="1:11" ht="15" customHeight="1">
      <c r="A20" s="12" t="s">
        <v>3</v>
      </c>
      <c r="B20" s="12"/>
      <c r="C20" s="12"/>
      <c r="D20" s="12"/>
      <c r="E20" s="91">
        <f aca="true" t="shared" si="3" ref="E20:K20">SUM(E17:E19)</f>
        <v>2.776999999999997</v>
      </c>
      <c r="F20" s="92">
        <f t="shared" si="3"/>
        <v>0.47700000000000253</v>
      </c>
      <c r="G20" s="91">
        <f t="shared" si="3"/>
        <v>9.733999999999988</v>
      </c>
      <c r="H20" s="92">
        <f t="shared" si="3"/>
        <v>-3.587000000000005</v>
      </c>
      <c r="I20" s="92">
        <f t="shared" si="3"/>
        <v>-0.7130000000000063</v>
      </c>
      <c r="J20" s="92">
        <f t="shared" si="3"/>
        <v>-4.800000000000005</v>
      </c>
      <c r="K20" s="92">
        <f t="shared" si="3"/>
        <v>1.0999999999999954</v>
      </c>
    </row>
    <row r="21" spans="1:11" ht="15" customHeight="1">
      <c r="A21" s="32" t="s">
        <v>23</v>
      </c>
      <c r="B21" s="3"/>
      <c r="C21" s="3"/>
      <c r="D21" s="3"/>
      <c r="E21" s="93">
        <v>-0.629</v>
      </c>
      <c r="F21" s="94">
        <v>-0.02500000000000001</v>
      </c>
      <c r="G21" s="93">
        <v>-1.652</v>
      </c>
      <c r="H21" s="94">
        <v>-0.462</v>
      </c>
      <c r="I21" s="94">
        <v>-0.934</v>
      </c>
      <c r="J21" s="94">
        <v>-0.5</v>
      </c>
      <c r="K21" s="94"/>
    </row>
    <row r="22" spans="1:11" ht="15" customHeight="1">
      <c r="A22" s="33" t="s">
        <v>114</v>
      </c>
      <c r="B22" s="28"/>
      <c r="C22" s="28"/>
      <c r="D22" s="28"/>
      <c r="E22" s="95"/>
      <c r="F22" s="96"/>
      <c r="G22" s="95"/>
      <c r="H22" s="96"/>
      <c r="I22" s="96"/>
      <c r="J22" s="96"/>
      <c r="K22" s="96"/>
    </row>
    <row r="23" spans="1:11" ht="15" customHeight="1">
      <c r="A23" s="36" t="s">
        <v>24</v>
      </c>
      <c r="B23" s="13"/>
      <c r="C23" s="13"/>
      <c r="D23" s="13"/>
      <c r="E23" s="91">
        <f aca="true" t="shared" si="4" ref="E23:K23">SUM(E20:E22)</f>
        <v>2.147999999999997</v>
      </c>
      <c r="F23" s="92">
        <f t="shared" si="4"/>
        <v>0.4520000000000025</v>
      </c>
      <c r="G23" s="91">
        <f t="shared" si="4"/>
        <v>8.081999999999988</v>
      </c>
      <c r="H23" s="92">
        <f t="shared" si="4"/>
        <v>-4.049000000000005</v>
      </c>
      <c r="I23" s="92">
        <f t="shared" si="4"/>
        <v>-1.6470000000000065</v>
      </c>
      <c r="J23" s="92">
        <f t="shared" si="4"/>
        <v>-5.300000000000005</v>
      </c>
      <c r="K23" s="92">
        <f t="shared" si="4"/>
        <v>1.0999999999999954</v>
      </c>
    </row>
    <row r="24" spans="1:11" ht="15" customHeight="1">
      <c r="A24" s="32" t="s">
        <v>25</v>
      </c>
      <c r="B24" s="3"/>
      <c r="C24" s="3"/>
      <c r="D24" s="3"/>
      <c r="E24" s="97">
        <f aca="true" t="shared" si="5" ref="E24:K24">E23-E25</f>
        <v>2.147999999999997</v>
      </c>
      <c r="F24" s="98">
        <f t="shared" si="5"/>
        <v>0.4520000000000025</v>
      </c>
      <c r="G24" s="97">
        <f t="shared" si="5"/>
        <v>8.081999999999988</v>
      </c>
      <c r="H24" s="98">
        <f t="shared" si="5"/>
        <v>-4.049000000000005</v>
      </c>
      <c r="I24" s="98">
        <f t="shared" si="5"/>
        <v>-1.6470000000000065</v>
      </c>
      <c r="J24" s="98">
        <f t="shared" si="5"/>
        <v>-5.300000000000005</v>
      </c>
      <c r="K24" s="98">
        <f t="shared" si="5"/>
        <v>1.0999999999999954</v>
      </c>
    </row>
    <row r="25" spans="1:11" ht="15" customHeight="1">
      <c r="A25" s="32" t="s">
        <v>117</v>
      </c>
      <c r="B25" s="3"/>
      <c r="C25" s="3"/>
      <c r="D25" s="3"/>
      <c r="E25" s="93"/>
      <c r="F25" s="94"/>
      <c r="G25" s="93"/>
      <c r="H25" s="94"/>
      <c r="I25" s="94"/>
      <c r="J25" s="94"/>
      <c r="K25" s="94"/>
    </row>
    <row r="26" spans="1:11" ht="15">
      <c r="A26" s="3"/>
      <c r="B26" s="3"/>
      <c r="C26" s="3"/>
      <c r="D26" s="3"/>
      <c r="E26" s="52"/>
      <c r="F26" s="52"/>
      <c r="G26" s="52"/>
      <c r="H26" s="52"/>
      <c r="I26" s="52"/>
      <c r="J26" s="52"/>
      <c r="K26" s="52"/>
    </row>
    <row r="27" spans="1:11" ht="12.75" customHeight="1">
      <c r="A27" s="62"/>
      <c r="B27" s="62"/>
      <c r="C27" s="67"/>
      <c r="D27" s="64"/>
      <c r="E27" s="65">
        <f aca="true" t="shared" si="6" ref="E27:K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2007</v>
      </c>
      <c r="K27" s="65">
        <f t="shared" si="6"/>
        <v>2006</v>
      </c>
    </row>
    <row r="28" spans="1:11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  <c r="K28" s="85"/>
    </row>
    <row r="29" spans="1:11" s="20" customFormat="1" ht="15" customHeight="1">
      <c r="A29" s="63" t="s">
        <v>112</v>
      </c>
      <c r="B29" s="72"/>
      <c r="C29" s="67"/>
      <c r="D29" s="67"/>
      <c r="E29" s="86"/>
      <c r="F29" s="86"/>
      <c r="G29" s="86"/>
      <c r="H29" s="86"/>
      <c r="I29" s="86"/>
      <c r="J29" s="86"/>
      <c r="K29" s="86"/>
    </row>
    <row r="30" spans="5:11" ht="1.5" customHeight="1">
      <c r="E30" s="42"/>
      <c r="F30" s="42"/>
      <c r="G30" s="42"/>
      <c r="H30" s="42"/>
      <c r="I30" s="42"/>
      <c r="J30" s="42"/>
      <c r="K30" s="42"/>
    </row>
    <row r="31" spans="1:11" ht="15" customHeight="1">
      <c r="A31" s="32" t="s">
        <v>4</v>
      </c>
      <c r="B31" s="9"/>
      <c r="C31" s="9"/>
      <c r="D31" s="9"/>
      <c r="E31" s="93">
        <v>68.736</v>
      </c>
      <c r="F31" s="94">
        <v>68.73400000000001</v>
      </c>
      <c r="G31" s="93">
        <v>67.54</v>
      </c>
      <c r="H31" s="94">
        <v>68.929</v>
      </c>
      <c r="I31" s="94"/>
      <c r="J31" s="94">
        <v>35.6</v>
      </c>
      <c r="K31" s="94">
        <v>37.1</v>
      </c>
    </row>
    <row r="32" spans="1:11" ht="15" customHeight="1">
      <c r="A32" s="32" t="s">
        <v>27</v>
      </c>
      <c r="B32" s="8"/>
      <c r="C32" s="8"/>
      <c r="D32" s="8"/>
      <c r="E32" s="93">
        <v>4.7829999999999995</v>
      </c>
      <c r="F32" s="94">
        <v>3.232</v>
      </c>
      <c r="G32" s="93">
        <v>4.8610000000000015</v>
      </c>
      <c r="H32" s="94">
        <v>3.3710000000000004</v>
      </c>
      <c r="I32" s="94"/>
      <c r="J32" s="94">
        <v>1.9000000000000001</v>
      </c>
      <c r="K32" s="94">
        <v>1.8</v>
      </c>
    </row>
    <row r="33" spans="1:11" ht="15" customHeight="1">
      <c r="A33" s="32" t="s">
        <v>28</v>
      </c>
      <c r="B33" s="8"/>
      <c r="C33" s="8"/>
      <c r="D33" s="8"/>
      <c r="E33" s="93">
        <v>31.563000000000006</v>
      </c>
      <c r="F33" s="94">
        <v>30.738000000000007</v>
      </c>
      <c r="G33" s="93">
        <v>31.712000000000003</v>
      </c>
      <c r="H33" s="94">
        <v>31.075999999999993</v>
      </c>
      <c r="I33" s="94"/>
      <c r="J33" s="94">
        <v>18.900000000000002</v>
      </c>
      <c r="K33" s="94">
        <v>21.900000000000002</v>
      </c>
    </row>
    <row r="34" spans="1:11" ht="15" customHeight="1">
      <c r="A34" s="32" t="s">
        <v>29</v>
      </c>
      <c r="B34" s="8"/>
      <c r="C34" s="8"/>
      <c r="D34" s="8"/>
      <c r="E34" s="93"/>
      <c r="F34" s="94"/>
      <c r="G34" s="93"/>
      <c r="H34" s="94"/>
      <c r="I34" s="94"/>
      <c r="J34" s="94"/>
      <c r="K34" s="94"/>
    </row>
    <row r="35" spans="1:11" ht="15" customHeight="1">
      <c r="A35" s="33" t="s">
        <v>30</v>
      </c>
      <c r="B35" s="26"/>
      <c r="C35" s="26"/>
      <c r="D35" s="26"/>
      <c r="E35" s="95">
        <v>1.055</v>
      </c>
      <c r="F35" s="96">
        <v>1.594</v>
      </c>
      <c r="G35" s="95">
        <v>0.9420000000000001</v>
      </c>
      <c r="H35" s="96">
        <v>1.3940000000000001</v>
      </c>
      <c r="I35" s="96"/>
      <c r="J35" s="96">
        <v>0.3</v>
      </c>
      <c r="K35" s="96">
        <v>0.4</v>
      </c>
    </row>
    <row r="36" spans="1:11" ht="15" customHeight="1">
      <c r="A36" s="34" t="s">
        <v>31</v>
      </c>
      <c r="B36" s="12"/>
      <c r="C36" s="12"/>
      <c r="D36" s="12"/>
      <c r="E36" s="91">
        <f>SUM(E31:E35)</f>
        <v>106.13700000000001</v>
      </c>
      <c r="F36" s="132">
        <f>SUM(F31:F35)</f>
        <v>104.298</v>
      </c>
      <c r="G36" s="91">
        <f>SUM(G31:G35)</f>
        <v>105.055</v>
      </c>
      <c r="H36" s="92">
        <f>SUM(H31:H35)</f>
        <v>104.77</v>
      </c>
      <c r="I36" s="92" t="s">
        <v>11</v>
      </c>
      <c r="J36" s="92">
        <f>SUM(J31:J35)</f>
        <v>56.7</v>
      </c>
      <c r="K36" s="92">
        <f>SUM(K31:K35)</f>
        <v>61.199999999999996</v>
      </c>
    </row>
    <row r="37" spans="1:11" ht="15" customHeight="1">
      <c r="A37" s="32" t="s">
        <v>32</v>
      </c>
      <c r="B37" s="3"/>
      <c r="C37" s="3"/>
      <c r="D37" s="3"/>
      <c r="E37" s="93">
        <v>14.860000000000003</v>
      </c>
      <c r="F37" s="133">
        <v>16.009</v>
      </c>
      <c r="G37" s="93">
        <v>13.447000000000001</v>
      </c>
      <c r="H37" s="94">
        <v>18.271</v>
      </c>
      <c r="I37" s="94"/>
      <c r="J37" s="94">
        <v>4.2</v>
      </c>
      <c r="K37" s="94">
        <v>5.6000000000000005</v>
      </c>
    </row>
    <row r="38" spans="1:11" ht="15" customHeight="1">
      <c r="A38" s="32" t="s">
        <v>33</v>
      </c>
      <c r="B38" s="3"/>
      <c r="C38" s="3"/>
      <c r="D38" s="3"/>
      <c r="E38" s="93"/>
      <c r="F38" s="133"/>
      <c r="G38" s="93"/>
      <c r="H38" s="94"/>
      <c r="I38" s="94"/>
      <c r="J38" s="94"/>
      <c r="K38" s="94"/>
    </row>
    <row r="39" spans="1:11" ht="15" customHeight="1">
      <c r="A39" s="32" t="s">
        <v>34</v>
      </c>
      <c r="B39" s="3"/>
      <c r="C39" s="3"/>
      <c r="D39" s="3"/>
      <c r="E39" s="93">
        <v>17.592000000000002</v>
      </c>
      <c r="F39" s="133">
        <v>20.96</v>
      </c>
      <c r="G39" s="93">
        <v>14.917</v>
      </c>
      <c r="H39" s="94">
        <v>12.535</v>
      </c>
      <c r="I39" s="94"/>
      <c r="J39" s="94">
        <v>5.6000000000000005</v>
      </c>
      <c r="K39" s="94">
        <v>7.300000000000001</v>
      </c>
    </row>
    <row r="40" spans="1:11" ht="15" customHeight="1">
      <c r="A40" s="32" t="s">
        <v>35</v>
      </c>
      <c r="B40" s="3"/>
      <c r="C40" s="3"/>
      <c r="D40" s="3"/>
      <c r="E40" s="93">
        <v>11.256</v>
      </c>
      <c r="F40" s="133">
        <v>7.687</v>
      </c>
      <c r="G40" s="93">
        <v>9.273</v>
      </c>
      <c r="H40" s="94">
        <v>13.456000000000001</v>
      </c>
      <c r="I40" s="94"/>
      <c r="J40" s="94">
        <v>0.1</v>
      </c>
      <c r="K40" s="94">
        <v>8.1</v>
      </c>
    </row>
    <row r="41" spans="1:11" ht="15" customHeight="1">
      <c r="A41" s="33" t="s">
        <v>36</v>
      </c>
      <c r="B41" s="26"/>
      <c r="C41" s="26"/>
      <c r="D41" s="26"/>
      <c r="E41" s="95"/>
      <c r="F41" s="134"/>
      <c r="G41" s="95"/>
      <c r="H41" s="96"/>
      <c r="I41" s="96"/>
      <c r="J41" s="96"/>
      <c r="K41" s="96"/>
    </row>
    <row r="42" spans="1:11" ht="15" customHeight="1">
      <c r="A42" s="35" t="s">
        <v>37</v>
      </c>
      <c r="B42" s="23"/>
      <c r="C42" s="23"/>
      <c r="D42" s="23"/>
      <c r="E42" s="101">
        <f>SUM(E37:E41)</f>
        <v>43.708000000000006</v>
      </c>
      <c r="F42" s="135">
        <f>SUM(F37:F41)</f>
        <v>44.656</v>
      </c>
      <c r="G42" s="101">
        <f>SUM(G37:G41)</f>
        <v>37.637</v>
      </c>
      <c r="H42" s="102">
        <f>SUM(H37:H41)</f>
        <v>44.262</v>
      </c>
      <c r="I42" s="102" t="s">
        <v>11</v>
      </c>
      <c r="J42" s="102">
        <f>SUM(J37:J41)</f>
        <v>9.9</v>
      </c>
      <c r="K42" s="102">
        <f>SUM(K37:K41)</f>
        <v>21</v>
      </c>
    </row>
    <row r="43" spans="1:11" ht="15" customHeight="1">
      <c r="A43" s="34" t="s">
        <v>38</v>
      </c>
      <c r="B43" s="11"/>
      <c r="C43" s="11"/>
      <c r="D43" s="11"/>
      <c r="E43" s="91">
        <f>E36+E42</f>
        <v>149.84500000000003</v>
      </c>
      <c r="F43" s="132">
        <f>F36+F42</f>
        <v>148.954</v>
      </c>
      <c r="G43" s="91">
        <f>G36+G42</f>
        <v>142.692</v>
      </c>
      <c r="H43" s="92">
        <f>H36+H42</f>
        <v>149.03199999999998</v>
      </c>
      <c r="I43" s="92" t="s">
        <v>11</v>
      </c>
      <c r="J43" s="92">
        <f>J42+J36</f>
        <v>66.60000000000001</v>
      </c>
      <c r="K43" s="92">
        <f>K42+K36</f>
        <v>82.19999999999999</v>
      </c>
    </row>
    <row r="44" spans="1:11" ht="15" customHeight="1">
      <c r="A44" s="32" t="s">
        <v>39</v>
      </c>
      <c r="B44" s="3"/>
      <c r="C44" s="3"/>
      <c r="D44" s="3"/>
      <c r="E44" s="93">
        <v>80.80600000000001</v>
      </c>
      <c r="F44" s="133">
        <v>69.34700000000001</v>
      </c>
      <c r="G44" s="93">
        <v>77.202</v>
      </c>
      <c r="H44" s="94">
        <v>68.95400000000001</v>
      </c>
      <c r="I44" s="94"/>
      <c r="J44" s="94">
        <v>31.8</v>
      </c>
      <c r="K44" s="94">
        <v>38.400000000000006</v>
      </c>
    </row>
    <row r="45" spans="1:11" ht="15" customHeight="1">
      <c r="A45" s="32" t="s">
        <v>116</v>
      </c>
      <c r="B45" s="3"/>
      <c r="C45" s="3"/>
      <c r="D45" s="3"/>
      <c r="E45" s="93"/>
      <c r="F45" s="133"/>
      <c r="G45" s="93"/>
      <c r="H45" s="94"/>
      <c r="I45" s="94"/>
      <c r="J45" s="94"/>
      <c r="K45" s="94"/>
    </row>
    <row r="46" spans="1:11" ht="15" customHeight="1">
      <c r="A46" s="32" t="s">
        <v>41</v>
      </c>
      <c r="B46" s="3"/>
      <c r="C46" s="3"/>
      <c r="D46" s="3"/>
      <c r="E46" s="93">
        <v>1.352</v>
      </c>
      <c r="F46" s="133"/>
      <c r="G46" s="93">
        <v>1.3170000000000002</v>
      </c>
      <c r="H46" s="94"/>
      <c r="I46" s="94"/>
      <c r="J46" s="94">
        <v>0.1</v>
      </c>
      <c r="K46" s="94">
        <v>0.1</v>
      </c>
    </row>
    <row r="47" spans="1:11" ht="15" customHeight="1">
      <c r="A47" s="32" t="s">
        <v>42</v>
      </c>
      <c r="B47" s="3"/>
      <c r="C47" s="3"/>
      <c r="D47" s="3"/>
      <c r="E47" s="93">
        <v>2.872</v>
      </c>
      <c r="F47" s="133">
        <v>2.5180000000000002</v>
      </c>
      <c r="G47" s="93">
        <v>2.7640000000000002</v>
      </c>
      <c r="H47" s="94">
        <v>1.157</v>
      </c>
      <c r="I47" s="94"/>
      <c r="J47" s="94">
        <v>1.5</v>
      </c>
      <c r="K47" s="94">
        <v>1.2</v>
      </c>
    </row>
    <row r="48" spans="1:11" ht="15" customHeight="1">
      <c r="A48" s="32" t="s">
        <v>43</v>
      </c>
      <c r="B48" s="3"/>
      <c r="C48" s="3"/>
      <c r="D48" s="3"/>
      <c r="E48" s="93">
        <v>41.954</v>
      </c>
      <c r="F48" s="133">
        <v>48.857000000000006</v>
      </c>
      <c r="G48" s="93">
        <v>41.673</v>
      </c>
      <c r="H48" s="94">
        <v>49.175000000000004</v>
      </c>
      <c r="I48" s="94"/>
      <c r="J48" s="94">
        <v>25.3</v>
      </c>
      <c r="K48" s="94">
        <v>28</v>
      </c>
    </row>
    <row r="49" spans="1:11" ht="15" customHeight="1">
      <c r="A49" s="32" t="s">
        <v>44</v>
      </c>
      <c r="B49" s="3"/>
      <c r="C49" s="3"/>
      <c r="D49" s="3"/>
      <c r="E49" s="93">
        <v>22.436</v>
      </c>
      <c r="F49" s="133">
        <v>27.557000000000002</v>
      </c>
      <c r="G49" s="93">
        <v>19.311</v>
      </c>
      <c r="H49" s="94">
        <v>29.029</v>
      </c>
      <c r="I49" s="94"/>
      <c r="J49" s="94">
        <v>7.800000000000001</v>
      </c>
      <c r="K49" s="94">
        <v>14.5</v>
      </c>
    </row>
    <row r="50" spans="1:11" ht="15" customHeight="1">
      <c r="A50" s="32" t="s">
        <v>102</v>
      </c>
      <c r="B50" s="3"/>
      <c r="C50" s="3"/>
      <c r="D50" s="3"/>
      <c r="E50" s="93">
        <v>0.42500000000000004</v>
      </c>
      <c r="F50" s="133">
        <v>0.675</v>
      </c>
      <c r="G50" s="93">
        <v>0.42500000000000004</v>
      </c>
      <c r="H50" s="94">
        <v>0.7170000000000001</v>
      </c>
      <c r="I50" s="94"/>
      <c r="J50" s="94">
        <v>0.1</v>
      </c>
      <c r="K50" s="94"/>
    </row>
    <row r="51" spans="1:11" ht="15" customHeight="1">
      <c r="A51" s="33" t="s">
        <v>45</v>
      </c>
      <c r="B51" s="26"/>
      <c r="C51" s="26"/>
      <c r="D51" s="26"/>
      <c r="E51" s="95"/>
      <c r="F51" s="134"/>
      <c r="G51" s="95"/>
      <c r="H51" s="96"/>
      <c r="I51" s="96"/>
      <c r="J51" s="96"/>
      <c r="K51" s="96"/>
    </row>
    <row r="52" spans="1:11" ht="15" customHeight="1">
      <c r="A52" s="34" t="s">
        <v>46</v>
      </c>
      <c r="B52" s="11"/>
      <c r="C52" s="11"/>
      <c r="D52" s="11"/>
      <c r="E52" s="91">
        <f>SUM(E44:E51)</f>
        <v>149.84500000000003</v>
      </c>
      <c r="F52" s="132">
        <f>SUM(F44:F51)</f>
        <v>148.954</v>
      </c>
      <c r="G52" s="91">
        <f>SUM(G44:G51)</f>
        <v>142.692</v>
      </c>
      <c r="H52" s="92">
        <f>SUM(H44:H51)</f>
        <v>149.032</v>
      </c>
      <c r="I52" s="92" t="s">
        <v>11</v>
      </c>
      <c r="J52" s="92">
        <f>SUM(J44:J51)</f>
        <v>66.6</v>
      </c>
      <c r="K52" s="92">
        <f>SUM(K44:K51)</f>
        <v>82.20000000000002</v>
      </c>
    </row>
    <row r="53" spans="1:11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  <c r="K53" s="52"/>
    </row>
    <row r="54" spans="1:11" ht="12.75" customHeight="1">
      <c r="A54" s="73"/>
      <c r="B54" s="62"/>
      <c r="C54" s="64"/>
      <c r="D54" s="64"/>
      <c r="E54" s="65">
        <f aca="true" t="shared" si="7" ref="E54:K54">E$3</f>
        <v>2010</v>
      </c>
      <c r="F54" s="65">
        <f t="shared" si="7"/>
        <v>2009</v>
      </c>
      <c r="G54" s="65">
        <f t="shared" si="7"/>
        <v>2009</v>
      </c>
      <c r="H54" s="65">
        <f t="shared" si="7"/>
        <v>2008</v>
      </c>
      <c r="I54" s="65">
        <f t="shared" si="7"/>
        <v>2007</v>
      </c>
      <c r="J54" s="65">
        <f t="shared" si="7"/>
        <v>2007</v>
      </c>
      <c r="K54" s="65">
        <f t="shared" si="7"/>
        <v>2006</v>
      </c>
    </row>
    <row r="55" spans="1:11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  <c r="K55" s="85"/>
    </row>
    <row r="56" spans="1:11" s="20" customFormat="1" ht="15" customHeight="1">
      <c r="A56" s="73" t="s">
        <v>111</v>
      </c>
      <c r="B56" s="72"/>
      <c r="C56" s="67"/>
      <c r="D56" s="67"/>
      <c r="E56" s="86">
        <f>IF(E$5=0,"",E$5)</f>
      </c>
      <c r="F56" s="86">
        <f>IF(F$5=0,"",F$5)</f>
      </c>
      <c r="G56" s="86"/>
      <c r="H56" s="86"/>
      <c r="I56" s="86"/>
      <c r="J56" s="86"/>
      <c r="K56" s="86"/>
    </row>
    <row r="57" spans="5:11" ht="1.5" customHeight="1">
      <c r="E57" s="42"/>
      <c r="F57" s="42"/>
      <c r="G57" s="42"/>
      <c r="H57" s="42"/>
      <c r="I57" s="42"/>
      <c r="J57" s="42"/>
      <c r="K57" s="42"/>
    </row>
    <row r="58" spans="1:11" ht="24.75" customHeight="1">
      <c r="A58" s="167" t="s">
        <v>48</v>
      </c>
      <c r="B58" s="167"/>
      <c r="C58" s="10"/>
      <c r="D58" s="10"/>
      <c r="E58" s="97">
        <v>4.069</v>
      </c>
      <c r="F58" s="98">
        <v>2.012</v>
      </c>
      <c r="G58" s="97">
        <v>13.672</v>
      </c>
      <c r="H58" s="98"/>
      <c r="I58" s="98"/>
      <c r="J58" s="98">
        <v>-0.6999999999999995</v>
      </c>
      <c r="K58" s="98"/>
    </row>
    <row r="59" spans="1:11" ht="15" customHeight="1">
      <c r="A59" s="165" t="s">
        <v>49</v>
      </c>
      <c r="B59" s="165"/>
      <c r="C59" s="27"/>
      <c r="D59" s="27"/>
      <c r="E59" s="95">
        <v>-1.6440000000000003</v>
      </c>
      <c r="F59" s="96">
        <v>-6.468</v>
      </c>
      <c r="G59" s="95">
        <v>-5.212</v>
      </c>
      <c r="H59" s="96"/>
      <c r="I59" s="96"/>
      <c r="J59" s="96">
        <v>-1.2</v>
      </c>
      <c r="K59" s="96"/>
    </row>
    <row r="60" spans="1:11" ht="15" customHeight="1">
      <c r="A60" s="168" t="s">
        <v>50</v>
      </c>
      <c r="B60" s="168"/>
      <c r="C60" s="29"/>
      <c r="D60" s="29"/>
      <c r="E60" s="103">
        <f>SUM(E58:E59)</f>
        <v>2.425</v>
      </c>
      <c r="F60" s="142">
        <f>SUM(F58:F59)</f>
        <v>-4.4559999999999995</v>
      </c>
      <c r="G60" s="103">
        <f>SUM(G58:G59)</f>
        <v>8.46</v>
      </c>
      <c r="H60" s="104" t="s">
        <v>11</v>
      </c>
      <c r="I60" s="104" t="s">
        <v>11</v>
      </c>
      <c r="J60" s="104">
        <f>SUM(J58:J59)</f>
        <v>-1.8999999999999995</v>
      </c>
      <c r="K60" s="104" t="s">
        <v>11</v>
      </c>
    </row>
    <row r="61" spans="1:11" ht="15" customHeight="1">
      <c r="A61" s="167" t="s">
        <v>51</v>
      </c>
      <c r="B61" s="167"/>
      <c r="C61" s="3"/>
      <c r="D61" s="3"/>
      <c r="E61" s="93">
        <v>-0.44300000000000006</v>
      </c>
      <c r="F61" s="133">
        <v>-1.483</v>
      </c>
      <c r="G61" s="93">
        <v>-5.332000000000001</v>
      </c>
      <c r="H61" s="94"/>
      <c r="I61" s="94"/>
      <c r="J61" s="94">
        <v>-0.7000000000000001</v>
      </c>
      <c r="K61" s="94"/>
    </row>
    <row r="62" spans="1:11" ht="15" customHeight="1">
      <c r="A62" s="165" t="s">
        <v>103</v>
      </c>
      <c r="B62" s="165"/>
      <c r="C62" s="26"/>
      <c r="D62" s="26"/>
      <c r="E62" s="95">
        <v>0.037000000000000005</v>
      </c>
      <c r="F62" s="134">
        <v>0.618</v>
      </c>
      <c r="G62" s="95">
        <v>0.195</v>
      </c>
      <c r="H62" s="96"/>
      <c r="I62" s="96"/>
      <c r="J62" s="96">
        <v>0.1</v>
      </c>
      <c r="K62" s="96"/>
    </row>
    <row r="63" spans="1:11" ht="24" customHeight="1">
      <c r="A63" s="168" t="s">
        <v>52</v>
      </c>
      <c r="B63" s="168"/>
      <c r="C63" s="30"/>
      <c r="D63" s="30"/>
      <c r="E63" s="103">
        <f>SUM(E60:E62)</f>
        <v>2.0189999999999997</v>
      </c>
      <c r="F63" s="142">
        <f>SUM(F60:F62)</f>
        <v>-5.321</v>
      </c>
      <c r="G63" s="103">
        <f>SUM(G60:G62)</f>
        <v>3.323</v>
      </c>
      <c r="H63" s="104" t="s">
        <v>11</v>
      </c>
      <c r="I63" s="104" t="s">
        <v>11</v>
      </c>
      <c r="J63" s="104">
        <f>SUM(J60:J62)</f>
        <v>-2.4999999999999996</v>
      </c>
      <c r="K63" s="104" t="s">
        <v>11</v>
      </c>
    </row>
    <row r="64" spans="1:11" ht="15" customHeight="1">
      <c r="A64" s="165" t="s">
        <v>53</v>
      </c>
      <c r="B64" s="165"/>
      <c r="C64" s="31"/>
      <c r="D64" s="31"/>
      <c r="E64" s="95"/>
      <c r="F64" s="134"/>
      <c r="G64" s="95"/>
      <c r="H64" s="96"/>
      <c r="I64" s="96"/>
      <c r="J64" s="96">
        <v>-2.9000000000000004</v>
      </c>
      <c r="K64" s="96"/>
    </row>
    <row r="65" spans="1:11" ht="15" customHeight="1">
      <c r="A65" s="168" t="s">
        <v>54</v>
      </c>
      <c r="B65" s="168"/>
      <c r="C65" s="11"/>
      <c r="D65" s="11"/>
      <c r="E65" s="91">
        <f>SUM(E63:E64)</f>
        <v>2.0189999999999997</v>
      </c>
      <c r="F65" s="132">
        <f>SUM(F63:F64)</f>
        <v>-5.321</v>
      </c>
      <c r="G65" s="91">
        <f>SUM(G63:G64)</f>
        <v>3.323</v>
      </c>
      <c r="H65" s="92" t="s">
        <v>11</v>
      </c>
      <c r="I65" s="92" t="s">
        <v>11</v>
      </c>
      <c r="J65" s="92">
        <f>SUM(J63:J64)</f>
        <v>-5.4</v>
      </c>
      <c r="K65" s="92" t="s">
        <v>11</v>
      </c>
    </row>
    <row r="66" spans="1:11" ht="15" customHeight="1">
      <c r="A66" s="167" t="s">
        <v>55</v>
      </c>
      <c r="B66" s="167"/>
      <c r="C66" s="3"/>
      <c r="D66" s="3"/>
      <c r="E66" s="93">
        <v>-0.036000000000000004</v>
      </c>
      <c r="F66" s="94">
        <v>-0.448</v>
      </c>
      <c r="G66" s="93">
        <v>-7.506000000000001</v>
      </c>
      <c r="H66" s="94"/>
      <c r="I66" s="94"/>
      <c r="J66" s="94">
        <v>-2.5</v>
      </c>
      <c r="K66" s="94"/>
    </row>
    <row r="67" spans="1:11" ht="15" customHeight="1">
      <c r="A67" s="167" t="s">
        <v>56</v>
      </c>
      <c r="B67" s="167"/>
      <c r="C67" s="3"/>
      <c r="D67" s="3"/>
      <c r="E67" s="93"/>
      <c r="F67" s="94"/>
      <c r="G67" s="93"/>
      <c r="H67" s="94"/>
      <c r="I67" s="94"/>
      <c r="J67" s="94"/>
      <c r="K67" s="94"/>
    </row>
    <row r="68" spans="1:11" ht="15" customHeight="1">
      <c r="A68" s="167" t="s">
        <v>57</v>
      </c>
      <c r="B68" s="167"/>
      <c r="C68" s="3"/>
      <c r="D68" s="3"/>
      <c r="E68" s="93"/>
      <c r="F68" s="94"/>
      <c r="G68" s="93"/>
      <c r="H68" s="94"/>
      <c r="I68" s="94"/>
      <c r="J68" s="94"/>
      <c r="K68" s="94"/>
    </row>
    <row r="69" spans="1:11" ht="15" customHeight="1">
      <c r="A69" s="165" t="s">
        <v>58</v>
      </c>
      <c r="B69" s="165"/>
      <c r="C69" s="26"/>
      <c r="D69" s="26"/>
      <c r="E69" s="95"/>
      <c r="F69" s="96"/>
      <c r="G69" s="95"/>
      <c r="H69" s="96"/>
      <c r="I69" s="96"/>
      <c r="J69" s="96">
        <v>-0.1</v>
      </c>
      <c r="K69" s="96"/>
    </row>
    <row r="70" spans="1:11" ht="15" customHeight="1">
      <c r="A70" s="37" t="s">
        <v>59</v>
      </c>
      <c r="B70" s="37"/>
      <c r="C70" s="24"/>
      <c r="D70" s="24"/>
      <c r="E70" s="105">
        <f>SUM(E66:E69)</f>
        <v>-0.036000000000000004</v>
      </c>
      <c r="F70" s="143">
        <f>SUM(F66:F69)</f>
        <v>-0.448</v>
      </c>
      <c r="G70" s="105">
        <f>SUM(G66:G69)</f>
        <v>-7.506000000000001</v>
      </c>
      <c r="H70" s="106" t="s">
        <v>11</v>
      </c>
      <c r="I70" s="106" t="s">
        <v>11</v>
      </c>
      <c r="J70" s="106">
        <f>SUM(J66:J69)</f>
        <v>-2.6</v>
      </c>
      <c r="K70" s="106" t="s">
        <v>11</v>
      </c>
    </row>
    <row r="71" spans="1:11" ht="15" customHeight="1">
      <c r="A71" s="168" t="s">
        <v>60</v>
      </c>
      <c r="B71" s="168"/>
      <c r="C71" s="11"/>
      <c r="D71" s="11"/>
      <c r="E71" s="91">
        <f>SUM(E70+E65)</f>
        <v>1.9829999999999997</v>
      </c>
      <c r="F71" s="132">
        <f>SUM(F70+F65)</f>
        <v>-5.769</v>
      </c>
      <c r="G71" s="91">
        <f>SUM(G70+G65)</f>
        <v>-4.183000000000002</v>
      </c>
      <c r="H71" s="92" t="s">
        <v>11</v>
      </c>
      <c r="I71" s="92" t="s">
        <v>11</v>
      </c>
      <c r="J71" s="92">
        <f>SUM(J70+J65)</f>
        <v>-8</v>
      </c>
      <c r="K71" s="92" t="s">
        <v>11</v>
      </c>
    </row>
    <row r="72" spans="1:11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  <c r="K72" s="52"/>
    </row>
    <row r="73" spans="1:11" ht="12.75" customHeight="1">
      <c r="A73" s="73"/>
      <c r="B73" s="62"/>
      <c r="C73" s="64"/>
      <c r="D73" s="64"/>
      <c r="E73" s="65">
        <f aca="true" t="shared" si="8" ref="E73:K73">E$3</f>
        <v>2010</v>
      </c>
      <c r="F73" s="65">
        <f t="shared" si="8"/>
        <v>2009</v>
      </c>
      <c r="G73" s="65">
        <f t="shared" si="8"/>
        <v>2009</v>
      </c>
      <c r="H73" s="65">
        <f t="shared" si="8"/>
        <v>2008</v>
      </c>
      <c r="I73" s="65">
        <f t="shared" si="8"/>
        <v>2007</v>
      </c>
      <c r="J73" s="65">
        <f t="shared" si="8"/>
        <v>2007</v>
      </c>
      <c r="K73" s="65">
        <f t="shared" si="8"/>
        <v>2006</v>
      </c>
    </row>
    <row r="74" spans="1:11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  <c r="K74" s="65"/>
    </row>
    <row r="75" spans="1:11" s="20" customFormat="1" ht="15" customHeight="1">
      <c r="A75" s="73" t="s">
        <v>61</v>
      </c>
      <c r="B75" s="72"/>
      <c r="C75" s="67"/>
      <c r="D75" s="67"/>
      <c r="E75" s="69"/>
      <c r="F75" s="69"/>
      <c r="G75" s="69"/>
      <c r="H75" s="69"/>
      <c r="I75" s="69"/>
      <c r="J75" s="69"/>
      <c r="K75" s="69"/>
    </row>
    <row r="76" ht="1.5" customHeight="1"/>
    <row r="77" spans="1:11" ht="15" customHeight="1">
      <c r="A77" s="167" t="s">
        <v>62</v>
      </c>
      <c r="B77" s="167"/>
      <c r="C77" s="8"/>
      <c r="D77" s="8"/>
      <c r="E77" s="111">
        <f>IF(E14=0,"-",IF(E7=0,"-",E14/E7))*100</f>
        <v>12.669790817712567</v>
      </c>
      <c r="F77" s="60">
        <f>IF(F14=0,"-",IF(F7=0,"-",F14/F7))*100</f>
        <v>7.349836184929023</v>
      </c>
      <c r="G77" s="111">
        <f>IF(G14=0,"-",IF(G7=0,"-",G14/G7))*100</f>
        <v>9.882656653367745</v>
      </c>
      <c r="H77" s="60">
        <f>IF(H14=0,"-",IF(H7=0,"-",H14/H7)*100)</f>
        <v>1.7995632858971413</v>
      </c>
      <c r="I77" s="60">
        <f>IF(I14=0,"-",IF(I7=0,"-",I14/I7)*100)</f>
        <v>2.9515136216237146</v>
      </c>
      <c r="J77" s="60">
        <f>IF(J14=0,"-",IF(J7=0,"-",J14/J7)*100)</f>
        <v>-8.26666666666668</v>
      </c>
      <c r="K77" s="60">
        <f>IF(K14=0,"-",IF(K7=0,"-",K14/K7)*100)</f>
        <v>4.3396226415094254</v>
      </c>
    </row>
    <row r="78" spans="1:11" ht="15" customHeight="1">
      <c r="A78" s="167" t="s">
        <v>63</v>
      </c>
      <c r="B78" s="167"/>
      <c r="C78" s="8"/>
      <c r="D78" s="8"/>
      <c r="E78" s="74">
        <f aca="true" t="shared" si="9" ref="E78:K78">IF(E20=0,"-",IF(E7=0,"-",E20/E7)*100)</f>
        <v>9.430182015756577</v>
      </c>
      <c r="F78" s="60">
        <f t="shared" si="9"/>
        <v>1.736439752457235</v>
      </c>
      <c r="G78" s="74">
        <f t="shared" si="9"/>
        <v>7.614800907455203</v>
      </c>
      <c r="H78" s="60">
        <f t="shared" si="9"/>
        <v>-3.376063549431523</v>
      </c>
      <c r="I78" s="60">
        <f t="shared" si="9"/>
        <v>-0.6922464513874117</v>
      </c>
      <c r="J78" s="60">
        <f t="shared" si="9"/>
        <v>-12.800000000000015</v>
      </c>
      <c r="K78" s="60">
        <f t="shared" si="9"/>
        <v>2.0754716981131986</v>
      </c>
    </row>
    <row r="79" spans="1:11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11.05941596650153</v>
      </c>
      <c r="H79" s="61" t="s">
        <v>11</v>
      </c>
      <c r="I79" s="61" t="s">
        <v>11</v>
      </c>
      <c r="J79" s="61">
        <f>IF((J44=0),"-",(J24/((J44+K44)/2)*100))</f>
        <v>-15.099715099715114</v>
      </c>
      <c r="K79" s="61" t="s">
        <v>11</v>
      </c>
    </row>
    <row r="80" spans="1:11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10.889514562292025</v>
      </c>
      <c r="H80" s="61" t="s">
        <v>11</v>
      </c>
      <c r="I80" s="61" t="s">
        <v>11</v>
      </c>
      <c r="J80" s="61">
        <f>IF((J44=0),"-",((J17+J18)/((J44+J45+J46+J48+K44+K45+K46+K48)/2)*100))</f>
        <v>-4.688763136620865</v>
      </c>
      <c r="K80" s="61" t="s">
        <v>11</v>
      </c>
    </row>
    <row r="81" spans="1:11" ht="15" customHeight="1">
      <c r="A81" s="167" t="s">
        <v>66</v>
      </c>
      <c r="B81" s="167"/>
      <c r="C81" s="8"/>
      <c r="D81" s="8"/>
      <c r="E81" s="78">
        <f aca="true" t="shared" si="10" ref="E81:K81">IF(E44=0,"-",((E44+E45)/E52*100))</f>
        <v>53.926390603623744</v>
      </c>
      <c r="F81" s="115">
        <f t="shared" si="10"/>
        <v>46.5559837265196</v>
      </c>
      <c r="G81" s="78">
        <f t="shared" si="10"/>
        <v>54.10394415944831</v>
      </c>
      <c r="H81" s="109">
        <f t="shared" si="10"/>
        <v>46.2679156154383</v>
      </c>
      <c r="I81" s="109" t="s">
        <v>11</v>
      </c>
      <c r="J81" s="109">
        <f t="shared" si="10"/>
        <v>47.74774774774775</v>
      </c>
      <c r="K81" s="109">
        <f t="shared" si="10"/>
        <v>46.715328467153284</v>
      </c>
    </row>
    <row r="82" spans="1:11" ht="15" customHeight="1">
      <c r="A82" s="167" t="s">
        <v>67</v>
      </c>
      <c r="B82" s="167"/>
      <c r="C82" s="8"/>
      <c r="D82" s="8"/>
      <c r="E82" s="76">
        <f aca="true" t="shared" si="11" ref="E82:K82">IF(E48=0,"-",(E48+E46-E40-E38-E34))</f>
        <v>32.05</v>
      </c>
      <c r="F82" s="117">
        <f t="shared" si="11"/>
        <v>41.17000000000001</v>
      </c>
      <c r="G82" s="76">
        <f t="shared" si="11"/>
        <v>33.717</v>
      </c>
      <c r="H82" s="39">
        <f t="shared" si="11"/>
        <v>35.719</v>
      </c>
      <c r="I82" s="39" t="s">
        <v>11</v>
      </c>
      <c r="J82" s="39">
        <f t="shared" si="11"/>
        <v>25.3</v>
      </c>
      <c r="K82" s="39">
        <f t="shared" si="11"/>
        <v>20</v>
      </c>
    </row>
    <row r="83" spans="1:11" ht="15" customHeight="1">
      <c r="A83" s="167" t="s">
        <v>68</v>
      </c>
      <c r="B83" s="167"/>
      <c r="C83" s="3"/>
      <c r="D83" s="3"/>
      <c r="E83" s="76">
        <f aca="true" t="shared" si="12" ref="E83:K83">IF((E44=0),"-",((E48+E46)/(E44+E45)))</f>
        <v>0.5359255500829145</v>
      </c>
      <c r="F83" s="117">
        <f t="shared" si="12"/>
        <v>0.7045293956479732</v>
      </c>
      <c r="G83" s="76">
        <f t="shared" si="12"/>
        <v>0.5568508587860419</v>
      </c>
      <c r="H83" s="2">
        <f t="shared" si="12"/>
        <v>0.7131565971517243</v>
      </c>
      <c r="I83" s="2" t="s">
        <v>11</v>
      </c>
      <c r="J83" s="2">
        <f t="shared" si="12"/>
        <v>0.7987421383647799</v>
      </c>
      <c r="K83" s="2">
        <f t="shared" si="12"/>
        <v>0.7317708333333333</v>
      </c>
    </row>
    <row r="84" spans="1:11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891</v>
      </c>
      <c r="H84" s="22">
        <v>994</v>
      </c>
      <c r="I84" s="22">
        <v>1043</v>
      </c>
      <c r="J84" s="22">
        <v>430</v>
      </c>
      <c r="K84" s="22">
        <v>493</v>
      </c>
    </row>
    <row r="85" spans="1:11" ht="15" customHeight="1">
      <c r="A85" s="6" t="s">
        <v>128</v>
      </c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 customHeight="1">
      <c r="A86" s="6" t="s">
        <v>129</v>
      </c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6" t="s">
        <v>149</v>
      </c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</sheetData>
  <sheetProtection/>
  <mergeCells count="22">
    <mergeCell ref="A82:B82"/>
    <mergeCell ref="A83:B83"/>
    <mergeCell ref="A84:B84"/>
    <mergeCell ref="A78:B78"/>
    <mergeCell ref="A79:B79"/>
    <mergeCell ref="A80:B80"/>
    <mergeCell ref="A1:K1"/>
    <mergeCell ref="A58:B58"/>
    <mergeCell ref="A59:B59"/>
    <mergeCell ref="A60:B60"/>
    <mergeCell ref="A61:B61"/>
    <mergeCell ref="A81:B81"/>
    <mergeCell ref="A68:B68"/>
    <mergeCell ref="A69:B69"/>
    <mergeCell ref="A71:B71"/>
    <mergeCell ref="A77:B77"/>
    <mergeCell ref="A62:B62"/>
    <mergeCell ref="A63:B63"/>
    <mergeCell ref="A64:B64"/>
    <mergeCell ref="A65:B65"/>
    <mergeCell ref="A66:B66"/>
    <mergeCell ref="A67:B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  <col min="12" max="13" width="9.140625" style="0" customWidth="1"/>
  </cols>
  <sheetData>
    <row r="1" spans="1:10" ht="18" customHeight="1">
      <c r="A1" s="166" t="s">
        <v>107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4" t="s">
        <v>81</v>
      </c>
      <c r="B2" s="14"/>
      <c r="C2" s="14"/>
      <c r="D2" s="14"/>
      <c r="E2" s="15"/>
      <c r="F2" s="15"/>
      <c r="G2" s="15"/>
      <c r="H2" s="16"/>
      <c r="I2" s="16"/>
      <c r="J2" s="17"/>
    </row>
    <row r="3" spans="1:10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</row>
    <row r="4" spans="1:10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</row>
    <row r="5" spans="1:10" s="19" customFormat="1" ht="12.75" customHeight="1">
      <c r="A5" s="63" t="s">
        <v>12</v>
      </c>
      <c r="B5" s="70"/>
      <c r="C5" s="67"/>
      <c r="D5" s="67" t="s">
        <v>70</v>
      </c>
      <c r="E5" s="69"/>
      <c r="F5" s="69"/>
      <c r="G5" s="69" t="s">
        <v>10</v>
      </c>
      <c r="H5" s="69"/>
      <c r="I5" s="69" t="s">
        <v>71</v>
      </c>
      <c r="J5" s="69" t="s">
        <v>71</v>
      </c>
    </row>
    <row r="6" ht="1.5" customHeight="1"/>
    <row r="7" spans="1:10" ht="15" customHeight="1">
      <c r="A7" s="32" t="s">
        <v>13</v>
      </c>
      <c r="B7" s="8"/>
      <c r="C7" s="8"/>
      <c r="D7" s="8"/>
      <c r="E7" s="83">
        <v>266.803</v>
      </c>
      <c r="F7" s="58">
        <v>293.27000000000004</v>
      </c>
      <c r="G7" s="83">
        <v>988.9870000000001</v>
      </c>
      <c r="H7" s="58">
        <v>1288.91</v>
      </c>
      <c r="I7" s="58">
        <v>1289</v>
      </c>
      <c r="J7" s="58">
        <v>1160</v>
      </c>
    </row>
    <row r="8" spans="1:10" ht="15" customHeight="1">
      <c r="A8" s="32" t="s">
        <v>14</v>
      </c>
      <c r="B8" s="3"/>
      <c r="C8" s="3"/>
      <c r="D8" s="3"/>
      <c r="E8" s="82">
        <v>-211.08200000000002</v>
      </c>
      <c r="F8" s="52">
        <v>-255.77300000000002</v>
      </c>
      <c r="G8" s="82">
        <v>-884.515</v>
      </c>
      <c r="H8" s="52">
        <v>-1042.226</v>
      </c>
      <c r="I8" s="52">
        <v>-1048</v>
      </c>
      <c r="J8" s="52">
        <v>-968</v>
      </c>
    </row>
    <row r="9" spans="1:10" ht="15" customHeight="1">
      <c r="A9" s="32" t="s">
        <v>15</v>
      </c>
      <c r="B9" s="3"/>
      <c r="C9" s="3"/>
      <c r="D9" s="3"/>
      <c r="E9" s="82"/>
      <c r="F9" s="52"/>
      <c r="G9" s="82"/>
      <c r="H9" s="52"/>
      <c r="I9" s="52"/>
      <c r="J9" s="52">
        <v>1</v>
      </c>
    </row>
    <row r="10" spans="1:10" ht="15" customHeight="1">
      <c r="A10" s="32" t="s">
        <v>16</v>
      </c>
      <c r="B10" s="3"/>
      <c r="C10" s="3"/>
      <c r="D10" s="3"/>
      <c r="E10" s="82"/>
      <c r="F10" s="52"/>
      <c r="G10" s="82"/>
      <c r="H10" s="52"/>
      <c r="I10" s="52"/>
      <c r="J10" s="52"/>
    </row>
    <row r="11" spans="1:10" ht="15" customHeight="1">
      <c r="A11" s="33" t="s">
        <v>17</v>
      </c>
      <c r="B11" s="26"/>
      <c r="C11" s="26"/>
      <c r="D11" s="26"/>
      <c r="E11" s="80"/>
      <c r="F11" s="54"/>
      <c r="G11" s="80"/>
      <c r="H11" s="54"/>
      <c r="I11" s="54"/>
      <c r="J11" s="54"/>
    </row>
    <row r="12" spans="1:10" ht="15" customHeight="1">
      <c r="A12" s="12" t="s">
        <v>0</v>
      </c>
      <c r="B12" s="12"/>
      <c r="C12" s="12"/>
      <c r="D12" s="12"/>
      <c r="E12" s="83">
        <f aca="true" t="shared" si="0" ref="E12:J12">SUM(E7:E11)</f>
        <v>55.720999999999975</v>
      </c>
      <c r="F12" s="58">
        <f t="shared" si="0"/>
        <v>37.497000000000014</v>
      </c>
      <c r="G12" s="83">
        <f t="shared" si="0"/>
        <v>104.4720000000001</v>
      </c>
      <c r="H12" s="58">
        <f t="shared" si="0"/>
        <v>246.68399999999997</v>
      </c>
      <c r="I12" s="58">
        <f t="shared" si="0"/>
        <v>241</v>
      </c>
      <c r="J12" s="58">
        <f t="shared" si="0"/>
        <v>193</v>
      </c>
    </row>
    <row r="13" spans="1:10" ht="15" customHeight="1">
      <c r="A13" s="33" t="s">
        <v>96</v>
      </c>
      <c r="B13" s="26"/>
      <c r="C13" s="26"/>
      <c r="D13" s="26"/>
      <c r="E13" s="80">
        <v>-9.257</v>
      </c>
      <c r="F13" s="54">
        <v>-10.486</v>
      </c>
      <c r="G13" s="80">
        <v>-58.726</v>
      </c>
      <c r="H13" s="54">
        <v>-39.933</v>
      </c>
      <c r="I13" s="54">
        <v>-51</v>
      </c>
      <c r="J13" s="54">
        <v>-45</v>
      </c>
    </row>
    <row r="14" spans="1:10" ht="15" customHeight="1">
      <c r="A14" s="12" t="s">
        <v>1</v>
      </c>
      <c r="B14" s="12"/>
      <c r="C14" s="12"/>
      <c r="D14" s="12"/>
      <c r="E14" s="83">
        <f aca="true" t="shared" si="1" ref="E14:J14">SUM(E12:E13)</f>
        <v>46.46399999999998</v>
      </c>
      <c r="F14" s="58">
        <f t="shared" si="1"/>
        <v>27.011000000000013</v>
      </c>
      <c r="G14" s="83">
        <f t="shared" si="1"/>
        <v>45.746000000000095</v>
      </c>
      <c r="H14" s="58">
        <f t="shared" si="1"/>
        <v>206.75099999999998</v>
      </c>
      <c r="I14" s="58">
        <f t="shared" si="1"/>
        <v>190</v>
      </c>
      <c r="J14" s="58">
        <f t="shared" si="1"/>
        <v>148</v>
      </c>
    </row>
    <row r="15" spans="1:10" ht="15" customHeight="1">
      <c r="A15" s="32" t="s">
        <v>19</v>
      </c>
      <c r="B15" s="4"/>
      <c r="C15" s="4"/>
      <c r="D15" s="4"/>
      <c r="E15" s="82"/>
      <c r="F15" s="52"/>
      <c r="G15" s="82"/>
      <c r="H15" s="52"/>
      <c r="I15" s="52"/>
      <c r="J15" s="52"/>
    </row>
    <row r="16" spans="1:10" ht="15" customHeight="1">
      <c r="A16" s="33" t="s">
        <v>20</v>
      </c>
      <c r="B16" s="26"/>
      <c r="C16" s="26"/>
      <c r="D16" s="26"/>
      <c r="E16" s="80"/>
      <c r="F16" s="54"/>
      <c r="G16" s="80"/>
      <c r="H16" s="54"/>
      <c r="I16" s="54"/>
      <c r="J16" s="54"/>
    </row>
    <row r="17" spans="1:10" ht="15" customHeight="1">
      <c r="A17" s="12" t="s">
        <v>2</v>
      </c>
      <c r="B17" s="12"/>
      <c r="C17" s="12"/>
      <c r="D17" s="12"/>
      <c r="E17" s="83">
        <f aca="true" t="shared" si="2" ref="E17:J17">SUM(E14:E16)</f>
        <v>46.46399999999998</v>
      </c>
      <c r="F17" s="58">
        <f t="shared" si="2"/>
        <v>27.011000000000013</v>
      </c>
      <c r="G17" s="83">
        <f t="shared" si="2"/>
        <v>45.746000000000095</v>
      </c>
      <c r="H17" s="58">
        <f t="shared" si="2"/>
        <v>206.75099999999998</v>
      </c>
      <c r="I17" s="58">
        <f t="shared" si="2"/>
        <v>190</v>
      </c>
      <c r="J17" s="58">
        <f t="shared" si="2"/>
        <v>148</v>
      </c>
    </row>
    <row r="18" spans="1:10" ht="15" customHeight="1">
      <c r="A18" s="32" t="s">
        <v>21</v>
      </c>
      <c r="B18" s="3"/>
      <c r="C18" s="3"/>
      <c r="D18" s="3"/>
      <c r="E18" s="82">
        <v>8.588000000000001</v>
      </c>
      <c r="F18" s="52">
        <v>36.928000000000004</v>
      </c>
      <c r="G18" s="82">
        <v>70.401</v>
      </c>
      <c r="H18" s="52">
        <v>8.352</v>
      </c>
      <c r="I18" s="52">
        <v>2</v>
      </c>
      <c r="J18" s="52">
        <v>7</v>
      </c>
    </row>
    <row r="19" spans="1:10" ht="15" customHeight="1">
      <c r="A19" s="33" t="s">
        <v>22</v>
      </c>
      <c r="B19" s="26"/>
      <c r="C19" s="26"/>
      <c r="D19" s="26" t="s">
        <v>72</v>
      </c>
      <c r="E19" s="80">
        <v>-9.666</v>
      </c>
      <c r="F19" s="54">
        <v>-23.842000000000002</v>
      </c>
      <c r="G19" s="80">
        <v>-53.62200000000001</v>
      </c>
      <c r="H19" s="54">
        <v>-126.311</v>
      </c>
      <c r="I19" s="54">
        <v>-73</v>
      </c>
      <c r="J19" s="54">
        <v>-70</v>
      </c>
    </row>
    <row r="20" spans="1:10" ht="15" customHeight="1">
      <c r="A20" s="12" t="s">
        <v>3</v>
      </c>
      <c r="B20" s="12"/>
      <c r="C20" s="12"/>
      <c r="D20" s="12"/>
      <c r="E20" s="83">
        <f aca="true" t="shared" si="3" ref="E20:J20">SUM(E17:E19)</f>
        <v>45.38599999999998</v>
      </c>
      <c r="F20" s="58">
        <f t="shared" si="3"/>
        <v>40.09700000000002</v>
      </c>
      <c r="G20" s="83">
        <f t="shared" si="3"/>
        <v>62.525000000000084</v>
      </c>
      <c r="H20" s="58">
        <f t="shared" si="3"/>
        <v>88.79199999999997</v>
      </c>
      <c r="I20" s="58">
        <f t="shared" si="3"/>
        <v>119</v>
      </c>
      <c r="J20" s="58">
        <f t="shared" si="3"/>
        <v>85</v>
      </c>
    </row>
    <row r="21" spans="1:10" ht="15" customHeight="1">
      <c r="A21" s="32" t="s">
        <v>23</v>
      </c>
      <c r="B21" s="3"/>
      <c r="C21" s="3"/>
      <c r="D21" s="3"/>
      <c r="E21" s="82">
        <v>-7.343</v>
      </c>
      <c r="F21" s="52">
        <v>-10.122000000000002</v>
      </c>
      <c r="G21" s="82">
        <v>-1.5190000000000001</v>
      </c>
      <c r="H21" s="52">
        <v>-9.29</v>
      </c>
      <c r="I21" s="52">
        <v>-41</v>
      </c>
      <c r="J21" s="52">
        <v>-38</v>
      </c>
    </row>
    <row r="22" spans="1:10" ht="15" customHeight="1">
      <c r="A22" s="33" t="s">
        <v>114</v>
      </c>
      <c r="B22" s="28"/>
      <c r="C22" s="28"/>
      <c r="D22" s="28"/>
      <c r="E22" s="80"/>
      <c r="F22" s="54"/>
      <c r="G22" s="80"/>
      <c r="H22" s="54"/>
      <c r="I22" s="54"/>
      <c r="J22" s="54"/>
    </row>
    <row r="23" spans="1:10" ht="15" customHeight="1">
      <c r="A23" s="36" t="s">
        <v>24</v>
      </c>
      <c r="B23" s="13"/>
      <c r="C23" s="13"/>
      <c r="D23" s="13"/>
      <c r="E23" s="83">
        <f aca="true" t="shared" si="4" ref="E23:J23">SUM(E20:E22)</f>
        <v>38.04299999999998</v>
      </c>
      <c r="F23" s="58">
        <f t="shared" si="4"/>
        <v>29.975000000000023</v>
      </c>
      <c r="G23" s="83">
        <f t="shared" si="4"/>
        <v>61.006000000000085</v>
      </c>
      <c r="H23" s="58">
        <f t="shared" si="4"/>
        <v>79.50199999999998</v>
      </c>
      <c r="I23" s="58">
        <f t="shared" si="4"/>
        <v>78</v>
      </c>
      <c r="J23" s="58">
        <f t="shared" si="4"/>
        <v>47</v>
      </c>
    </row>
    <row r="24" spans="1:10" ht="15" customHeight="1">
      <c r="A24" s="32" t="s">
        <v>25</v>
      </c>
      <c r="B24" s="3"/>
      <c r="C24" s="3"/>
      <c r="D24" s="3"/>
      <c r="E24" s="79">
        <f aca="true" t="shared" si="5" ref="E24:J24">E23-E25</f>
        <v>38.04299999999998</v>
      </c>
      <c r="F24" s="55">
        <f t="shared" si="5"/>
        <v>29.975000000000023</v>
      </c>
      <c r="G24" s="79">
        <f t="shared" si="5"/>
        <v>61.006000000000085</v>
      </c>
      <c r="H24" s="55">
        <f t="shared" si="5"/>
        <v>79.50199999999998</v>
      </c>
      <c r="I24" s="55">
        <f t="shared" si="5"/>
        <v>78</v>
      </c>
      <c r="J24" s="55">
        <f t="shared" si="5"/>
        <v>47</v>
      </c>
    </row>
    <row r="25" spans="1:10" ht="15" customHeight="1">
      <c r="A25" s="32" t="s">
        <v>117</v>
      </c>
      <c r="B25" s="3"/>
      <c r="C25" s="3"/>
      <c r="D25" s="3"/>
      <c r="E25" s="82"/>
      <c r="F25" s="52"/>
      <c r="G25" s="82"/>
      <c r="H25" s="52"/>
      <c r="I25" s="52"/>
      <c r="J25" s="52"/>
    </row>
    <row r="26" spans="1:10" ht="15">
      <c r="A26" s="3"/>
      <c r="B26" s="3"/>
      <c r="C26" s="3"/>
      <c r="D26" s="3"/>
      <c r="E26" s="52"/>
      <c r="F26" s="52"/>
      <c r="G26" s="52"/>
      <c r="H26" s="52"/>
      <c r="I26" s="52"/>
      <c r="J26" s="52"/>
    </row>
    <row r="27" spans="1:10" ht="12.75" customHeight="1">
      <c r="A27" s="62"/>
      <c r="B27" s="62"/>
      <c r="C27" s="67"/>
      <c r="D27" s="64"/>
      <c r="E27" s="65">
        <f aca="true" t="shared" si="6" ref="E27:J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2006</v>
      </c>
    </row>
    <row r="28" spans="1:10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</row>
    <row r="29" spans="1:10" s="20" customFormat="1" ht="15" customHeight="1">
      <c r="A29" s="63" t="s">
        <v>112</v>
      </c>
      <c r="B29" s="72"/>
      <c r="C29" s="67"/>
      <c r="D29" s="67"/>
      <c r="E29" s="86">
        <f>IF(E$5=0,"",E$5)</f>
      </c>
      <c r="F29" s="86"/>
      <c r="G29" s="86"/>
      <c r="H29" s="86">
        <f>IF(H$5=0,"",H$5)</f>
      </c>
      <c r="I29" s="86"/>
      <c r="J29" s="86"/>
    </row>
    <row r="30" spans="5:10" ht="1.5" customHeight="1">
      <c r="E30" s="42"/>
      <c r="F30" s="42"/>
      <c r="G30" s="42"/>
      <c r="H30" s="42"/>
      <c r="I30" s="42"/>
      <c r="J30" s="42"/>
    </row>
    <row r="31" spans="1:10" ht="15" customHeight="1">
      <c r="A31" s="32" t="s">
        <v>4</v>
      </c>
      <c r="B31" s="9"/>
      <c r="C31" s="9"/>
      <c r="D31" s="9"/>
      <c r="E31" s="82">
        <v>1388.337</v>
      </c>
      <c r="F31" s="52">
        <v>1388.337</v>
      </c>
      <c r="G31" s="82">
        <v>1388.346</v>
      </c>
      <c r="H31" s="52">
        <v>1388.337</v>
      </c>
      <c r="I31" s="52">
        <v>1395</v>
      </c>
      <c r="J31" s="52"/>
    </row>
    <row r="32" spans="1:10" ht="15" customHeight="1">
      <c r="A32" s="32" t="s">
        <v>27</v>
      </c>
      <c r="B32" s="8"/>
      <c r="C32" s="8"/>
      <c r="D32" s="8"/>
      <c r="E32" s="82">
        <v>23.175000000000004</v>
      </c>
      <c r="F32" s="52">
        <v>30.373000000000005</v>
      </c>
      <c r="G32" s="82">
        <v>24.169</v>
      </c>
      <c r="H32" s="52">
        <v>32.787000000000006</v>
      </c>
      <c r="I32" s="52">
        <v>29</v>
      </c>
      <c r="J32" s="52"/>
    </row>
    <row r="33" spans="1:10" ht="15" customHeight="1">
      <c r="A33" s="32" t="s">
        <v>28</v>
      </c>
      <c r="B33" s="8"/>
      <c r="C33" s="8"/>
      <c r="D33" s="8"/>
      <c r="E33" s="82">
        <v>142.18699999999998</v>
      </c>
      <c r="F33" s="52">
        <v>169.34799999999998</v>
      </c>
      <c r="G33" s="82">
        <v>147.71500000000006</v>
      </c>
      <c r="H33" s="52">
        <v>184.71500000000003</v>
      </c>
      <c r="I33" s="52">
        <v>159</v>
      </c>
      <c r="J33" s="52"/>
    </row>
    <row r="34" spans="1:10" ht="15" customHeight="1">
      <c r="A34" s="32" t="s">
        <v>29</v>
      </c>
      <c r="B34" s="8"/>
      <c r="C34" s="8"/>
      <c r="D34" s="8"/>
      <c r="E34" s="82">
        <v>0.092</v>
      </c>
      <c r="F34" s="52">
        <v>0.198</v>
      </c>
      <c r="G34" s="82">
        <v>0.095</v>
      </c>
      <c r="H34" s="52">
        <v>0.219</v>
      </c>
      <c r="I34" s="52"/>
      <c r="J34" s="52"/>
    </row>
    <row r="35" spans="1:10" ht="15" customHeight="1">
      <c r="A35" s="33" t="s">
        <v>30</v>
      </c>
      <c r="B35" s="26"/>
      <c r="C35" s="26"/>
      <c r="D35" s="26"/>
      <c r="E35" s="80">
        <v>31.496</v>
      </c>
      <c r="F35" s="54">
        <v>29.678</v>
      </c>
      <c r="G35" s="80">
        <v>31.649</v>
      </c>
      <c r="H35" s="54">
        <v>21.321</v>
      </c>
      <c r="I35" s="54">
        <v>24</v>
      </c>
      <c r="J35" s="54"/>
    </row>
    <row r="36" spans="1:10" ht="15" customHeight="1">
      <c r="A36" s="34" t="s">
        <v>31</v>
      </c>
      <c r="B36" s="12"/>
      <c r="C36" s="12"/>
      <c r="D36" s="12"/>
      <c r="E36" s="83">
        <f>SUM(E31:E35)</f>
        <v>1585.287</v>
      </c>
      <c r="F36" s="114">
        <f>SUM(F31:F35)</f>
        <v>1617.9340000000002</v>
      </c>
      <c r="G36" s="83">
        <f>SUM(G31:G35)</f>
        <v>1591.9740000000002</v>
      </c>
      <c r="H36" s="58">
        <f>SUM(H31:H35)</f>
        <v>1627.379</v>
      </c>
      <c r="I36" s="58">
        <f>SUM(I31:I35)</f>
        <v>1607</v>
      </c>
      <c r="J36" s="58" t="s">
        <v>11</v>
      </c>
    </row>
    <row r="37" spans="1:10" ht="15" customHeight="1">
      <c r="A37" s="32" t="s">
        <v>32</v>
      </c>
      <c r="B37" s="3"/>
      <c r="C37" s="3"/>
      <c r="D37" s="3"/>
      <c r="E37" s="82">
        <v>57.104</v>
      </c>
      <c r="F37" s="136">
        <v>74.11</v>
      </c>
      <c r="G37" s="82">
        <v>56.885000000000005</v>
      </c>
      <c r="H37" s="52">
        <v>87.96300000000001</v>
      </c>
      <c r="I37" s="52">
        <v>82</v>
      </c>
      <c r="J37" s="52"/>
    </row>
    <row r="38" spans="1:10" ht="15" customHeight="1">
      <c r="A38" s="32" t="s">
        <v>33</v>
      </c>
      <c r="B38" s="3"/>
      <c r="C38" s="3"/>
      <c r="D38" s="3"/>
      <c r="E38" s="82"/>
      <c r="F38" s="136">
        <v>0.862</v>
      </c>
      <c r="G38" s="82"/>
      <c r="H38" s="52">
        <v>0.915</v>
      </c>
      <c r="I38" s="52">
        <v>8</v>
      </c>
      <c r="J38" s="52"/>
    </row>
    <row r="39" spans="1:10" ht="15" customHeight="1">
      <c r="A39" s="32" t="s">
        <v>34</v>
      </c>
      <c r="B39" s="3"/>
      <c r="C39" s="3"/>
      <c r="D39" s="3"/>
      <c r="E39" s="82">
        <v>186.336</v>
      </c>
      <c r="F39" s="136">
        <v>187.75100000000003</v>
      </c>
      <c r="G39" s="82">
        <v>170.912</v>
      </c>
      <c r="H39" s="52">
        <v>201.61200000000002</v>
      </c>
      <c r="I39" s="52">
        <v>178</v>
      </c>
      <c r="J39" s="52"/>
    </row>
    <row r="40" spans="1:10" ht="15" customHeight="1">
      <c r="A40" s="32" t="s">
        <v>35</v>
      </c>
      <c r="B40" s="3"/>
      <c r="C40" s="3"/>
      <c r="D40" s="3"/>
      <c r="E40" s="82">
        <v>54.264</v>
      </c>
      <c r="F40" s="136">
        <v>78.741</v>
      </c>
      <c r="G40" s="82">
        <v>33.419000000000004</v>
      </c>
      <c r="H40" s="52">
        <v>63.42100000000001</v>
      </c>
      <c r="I40" s="52">
        <v>113</v>
      </c>
      <c r="J40" s="52"/>
    </row>
    <row r="41" spans="1:10" ht="15" customHeight="1">
      <c r="A41" s="33" t="s">
        <v>36</v>
      </c>
      <c r="B41" s="26"/>
      <c r="C41" s="26"/>
      <c r="D41" s="26"/>
      <c r="E41" s="80"/>
      <c r="F41" s="137"/>
      <c r="G41" s="80"/>
      <c r="H41" s="54"/>
      <c r="I41" s="54"/>
      <c r="J41" s="54"/>
    </row>
    <row r="42" spans="1:10" ht="15" customHeight="1">
      <c r="A42" s="35" t="s">
        <v>37</v>
      </c>
      <c r="B42" s="23"/>
      <c r="C42" s="23"/>
      <c r="D42" s="23"/>
      <c r="E42" s="88">
        <f>SUM(E37:E41)</f>
        <v>297.704</v>
      </c>
      <c r="F42" s="131">
        <f>SUM(F37:F41)</f>
        <v>341.464</v>
      </c>
      <c r="G42" s="88">
        <f>SUM(G37:G41)</f>
        <v>261.216</v>
      </c>
      <c r="H42" s="89">
        <f>SUM(H37:H41)</f>
        <v>353.911</v>
      </c>
      <c r="I42" s="89">
        <f>SUM(I37:I41)</f>
        <v>381</v>
      </c>
      <c r="J42" s="89" t="s">
        <v>11</v>
      </c>
    </row>
    <row r="43" spans="1:10" ht="15" customHeight="1">
      <c r="A43" s="34" t="s">
        <v>38</v>
      </c>
      <c r="B43" s="11"/>
      <c r="C43" s="11"/>
      <c r="D43" s="11"/>
      <c r="E43" s="83">
        <f>E36+E42</f>
        <v>1882.991</v>
      </c>
      <c r="F43" s="114">
        <f>F36+F42</f>
        <v>1959.3980000000001</v>
      </c>
      <c r="G43" s="83">
        <f>G36+G42</f>
        <v>1853.19</v>
      </c>
      <c r="H43" s="58">
        <f>H36+H42</f>
        <v>1981.29</v>
      </c>
      <c r="I43" s="58">
        <f>I36+I42</f>
        <v>1988</v>
      </c>
      <c r="J43" s="58" t="s">
        <v>11</v>
      </c>
    </row>
    <row r="44" spans="1:10" ht="15" customHeight="1">
      <c r="A44" s="32" t="s">
        <v>39</v>
      </c>
      <c r="B44" s="3"/>
      <c r="C44" s="3"/>
      <c r="D44" s="3" t="s">
        <v>73</v>
      </c>
      <c r="E44" s="82">
        <v>919.538</v>
      </c>
      <c r="F44" s="136">
        <v>863.551</v>
      </c>
      <c r="G44" s="82">
        <v>898.996</v>
      </c>
      <c r="H44" s="52">
        <v>809.2679999999999</v>
      </c>
      <c r="I44" s="52">
        <v>742</v>
      </c>
      <c r="J44" s="52"/>
    </row>
    <row r="45" spans="1:10" ht="15" customHeight="1">
      <c r="A45" s="32" t="s">
        <v>116</v>
      </c>
      <c r="B45" s="3"/>
      <c r="C45" s="3"/>
      <c r="D45" s="3"/>
      <c r="E45" s="82"/>
      <c r="F45" s="136"/>
      <c r="G45" s="82"/>
      <c r="H45" s="52"/>
      <c r="I45" s="52"/>
      <c r="J45" s="52"/>
    </row>
    <row r="46" spans="1:10" ht="15" customHeight="1">
      <c r="A46" s="32" t="s">
        <v>41</v>
      </c>
      <c r="B46" s="3"/>
      <c r="C46" s="3"/>
      <c r="D46" s="3"/>
      <c r="E46" s="82">
        <v>6.0280000000000005</v>
      </c>
      <c r="F46" s="136">
        <v>2.8440000000000003</v>
      </c>
      <c r="G46" s="82">
        <v>6.368</v>
      </c>
      <c r="H46" s="52">
        <v>3.031</v>
      </c>
      <c r="I46" s="52">
        <v>5</v>
      </c>
      <c r="J46" s="52"/>
    </row>
    <row r="47" spans="1:10" ht="15" customHeight="1">
      <c r="A47" s="32" t="s">
        <v>42</v>
      </c>
      <c r="B47" s="3"/>
      <c r="C47" s="3"/>
      <c r="D47" s="3"/>
      <c r="E47" s="82">
        <v>7.103000000000001</v>
      </c>
      <c r="F47" s="136">
        <v>15.374999999999998</v>
      </c>
      <c r="G47" s="82">
        <v>7.119</v>
      </c>
      <c r="H47" s="52">
        <v>16.653000000000002</v>
      </c>
      <c r="I47" s="52">
        <v>11</v>
      </c>
      <c r="J47" s="52"/>
    </row>
    <row r="48" spans="1:10" ht="15" customHeight="1">
      <c r="A48" s="32" t="s">
        <v>43</v>
      </c>
      <c r="B48" s="3"/>
      <c r="C48" s="3"/>
      <c r="D48" s="3"/>
      <c r="E48" s="82">
        <v>812.075</v>
      </c>
      <c r="F48" s="136">
        <v>929.4190000000001</v>
      </c>
      <c r="G48" s="82">
        <v>808.225</v>
      </c>
      <c r="H48" s="52">
        <v>961.696</v>
      </c>
      <c r="I48" s="52">
        <v>1039</v>
      </c>
      <c r="J48" s="52"/>
    </row>
    <row r="49" spans="1:10" ht="15" customHeight="1">
      <c r="A49" s="32" t="s">
        <v>44</v>
      </c>
      <c r="B49" s="3"/>
      <c r="C49" s="3"/>
      <c r="D49" s="3"/>
      <c r="E49" s="82">
        <v>138.247</v>
      </c>
      <c r="F49" s="136">
        <v>148.00900000000001</v>
      </c>
      <c r="G49" s="82">
        <v>132.482</v>
      </c>
      <c r="H49" s="52">
        <v>190.642</v>
      </c>
      <c r="I49" s="52">
        <v>191</v>
      </c>
      <c r="J49" s="52"/>
    </row>
    <row r="50" spans="1:10" ht="15" customHeight="1">
      <c r="A50" s="32" t="s">
        <v>102</v>
      </c>
      <c r="B50" s="3"/>
      <c r="C50" s="3"/>
      <c r="D50" s="3"/>
      <c r="E50" s="82"/>
      <c r="F50" s="136"/>
      <c r="G50" s="82"/>
      <c r="H50" s="52"/>
      <c r="I50" s="52"/>
      <c r="J50" s="52"/>
    </row>
    <row r="51" spans="1:10" ht="15" customHeight="1">
      <c r="A51" s="33" t="s">
        <v>45</v>
      </c>
      <c r="B51" s="26"/>
      <c r="C51" s="26"/>
      <c r="D51" s="26"/>
      <c r="E51" s="80"/>
      <c r="F51" s="137"/>
      <c r="G51" s="80"/>
      <c r="H51" s="54"/>
      <c r="I51" s="54"/>
      <c r="J51" s="54"/>
    </row>
    <row r="52" spans="1:10" ht="15" customHeight="1">
      <c r="A52" s="34" t="s">
        <v>46</v>
      </c>
      <c r="B52" s="11"/>
      <c r="C52" s="11"/>
      <c r="D52" s="11"/>
      <c r="E52" s="83">
        <f>SUM(E44:E51)</f>
        <v>1882.9910000000002</v>
      </c>
      <c r="F52" s="114">
        <f>SUM(F44:F51)</f>
        <v>1959.1980000000003</v>
      </c>
      <c r="G52" s="83">
        <f>SUM(G44:G51)</f>
        <v>1853.19</v>
      </c>
      <c r="H52" s="58">
        <f>SUM(H44:H51)</f>
        <v>1981.29</v>
      </c>
      <c r="I52" s="58">
        <f>SUM(I44:I51)</f>
        <v>1988</v>
      </c>
      <c r="J52" s="58" t="s">
        <v>11</v>
      </c>
    </row>
    <row r="53" spans="1:10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</row>
    <row r="54" spans="1:10" ht="12.75" customHeight="1">
      <c r="A54" s="73"/>
      <c r="B54" s="62"/>
      <c r="C54" s="64"/>
      <c r="D54" s="64"/>
      <c r="E54" s="65">
        <f aca="true" t="shared" si="7" ref="E54:J54">E$3</f>
        <v>2010</v>
      </c>
      <c r="F54" s="65">
        <f t="shared" si="7"/>
        <v>2009</v>
      </c>
      <c r="G54" s="65">
        <f t="shared" si="7"/>
        <v>2009</v>
      </c>
      <c r="H54" s="65">
        <f t="shared" si="7"/>
        <v>2008</v>
      </c>
      <c r="I54" s="65">
        <f t="shared" si="7"/>
        <v>2007</v>
      </c>
      <c r="J54" s="65">
        <f t="shared" si="7"/>
        <v>2006</v>
      </c>
    </row>
    <row r="55" spans="1:10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</row>
    <row r="56" spans="1:10" s="20" customFormat="1" ht="15" customHeight="1">
      <c r="A56" s="73" t="s">
        <v>111</v>
      </c>
      <c r="B56" s="72"/>
      <c r="C56" s="67"/>
      <c r="D56" s="67"/>
      <c r="E56" s="86">
        <f>IF(E$5=0,"",E$5)</f>
      </c>
      <c r="F56" s="86"/>
      <c r="G56" s="86"/>
      <c r="H56" s="86">
        <f>IF(H$5=0,"",H$5)</f>
      </c>
      <c r="I56" s="86"/>
      <c r="J56" s="86"/>
    </row>
    <row r="57" spans="5:10" ht="1.5" customHeight="1">
      <c r="E57" s="42"/>
      <c r="F57" s="42"/>
      <c r="G57" s="42"/>
      <c r="H57" s="42"/>
      <c r="I57" s="42"/>
      <c r="J57" s="42"/>
    </row>
    <row r="58" spans="1:10" ht="24.75" customHeight="1">
      <c r="A58" s="167" t="s">
        <v>48</v>
      </c>
      <c r="B58" s="167"/>
      <c r="C58" s="10"/>
      <c r="D58" s="10"/>
      <c r="E58" s="79">
        <v>41.509</v>
      </c>
      <c r="F58" s="55">
        <v>-2.914999999999999</v>
      </c>
      <c r="G58" s="79">
        <v>49.30500000000002</v>
      </c>
      <c r="H58" s="55">
        <v>93.25299999999999</v>
      </c>
      <c r="I58" s="55"/>
      <c r="J58" s="55"/>
    </row>
    <row r="59" spans="1:10" ht="15" customHeight="1">
      <c r="A59" s="165" t="s">
        <v>49</v>
      </c>
      <c r="B59" s="165"/>
      <c r="C59" s="27"/>
      <c r="D59" s="27"/>
      <c r="E59" s="80">
        <v>-18.102999999999998</v>
      </c>
      <c r="F59" s="54">
        <v>19.328000000000007</v>
      </c>
      <c r="G59" s="80">
        <v>66.061</v>
      </c>
      <c r="H59" s="54">
        <v>23.524</v>
      </c>
      <c r="I59" s="54"/>
      <c r="J59" s="54"/>
    </row>
    <row r="60" spans="1:10" ht="15" customHeight="1">
      <c r="A60" s="168" t="s">
        <v>50</v>
      </c>
      <c r="B60" s="168"/>
      <c r="C60" s="29"/>
      <c r="D60" s="29"/>
      <c r="E60" s="81">
        <f>SUM(E58:E59)</f>
        <v>23.406000000000002</v>
      </c>
      <c r="F60" s="59">
        <f>SUM(F58:F59)</f>
        <v>16.413000000000007</v>
      </c>
      <c r="G60" s="81">
        <f>SUM(G58:G59)</f>
        <v>115.36600000000003</v>
      </c>
      <c r="H60" s="59">
        <f>SUM(H58:H59)</f>
        <v>116.77699999999999</v>
      </c>
      <c r="I60" s="59" t="s">
        <v>11</v>
      </c>
      <c r="J60" s="59" t="s">
        <v>11</v>
      </c>
    </row>
    <row r="61" spans="1:10" ht="15" customHeight="1">
      <c r="A61" s="167" t="s">
        <v>51</v>
      </c>
      <c r="B61" s="167"/>
      <c r="C61" s="3"/>
      <c r="D61" s="3"/>
      <c r="E61" s="82">
        <v>-2.426</v>
      </c>
      <c r="F61" s="52">
        <v>-6.09</v>
      </c>
      <c r="G61" s="82">
        <v>-30.802</v>
      </c>
      <c r="H61" s="52">
        <v>-59.581</v>
      </c>
      <c r="I61" s="52"/>
      <c r="J61" s="52"/>
    </row>
    <row r="62" spans="1:10" ht="15" customHeight="1">
      <c r="A62" s="165" t="s">
        <v>103</v>
      </c>
      <c r="B62" s="165"/>
      <c r="C62" s="26"/>
      <c r="D62" s="26"/>
      <c r="E62" s="80"/>
      <c r="F62" s="54">
        <v>3.987</v>
      </c>
      <c r="G62" s="80">
        <v>3.987</v>
      </c>
      <c r="H62" s="54">
        <v>0.9049999999999999</v>
      </c>
      <c r="I62" s="54"/>
      <c r="J62" s="54"/>
    </row>
    <row r="63" spans="1:10" ht="24" customHeight="1">
      <c r="A63" s="168" t="s">
        <v>52</v>
      </c>
      <c r="B63" s="168"/>
      <c r="C63" s="30"/>
      <c r="D63" s="30"/>
      <c r="E63" s="81">
        <f>SUM(E60:E62)</f>
        <v>20.980000000000004</v>
      </c>
      <c r="F63" s="59">
        <f>SUM(F60:F62)</f>
        <v>14.310000000000008</v>
      </c>
      <c r="G63" s="81">
        <f>SUM(G60:G62)</f>
        <v>88.55100000000002</v>
      </c>
      <c r="H63" s="59">
        <f>SUM(H60:H62)</f>
        <v>58.100999999999985</v>
      </c>
      <c r="I63" s="59" t="s">
        <v>11</v>
      </c>
      <c r="J63" s="59" t="s">
        <v>11</v>
      </c>
    </row>
    <row r="64" spans="1:10" ht="15" customHeight="1">
      <c r="A64" s="165" t="s">
        <v>53</v>
      </c>
      <c r="B64" s="165"/>
      <c r="C64" s="31"/>
      <c r="D64" s="31"/>
      <c r="E64" s="80"/>
      <c r="F64" s="54"/>
      <c r="G64" s="80"/>
      <c r="H64" s="54"/>
      <c r="I64" s="54"/>
      <c r="J64" s="54"/>
    </row>
    <row r="65" spans="1:10" ht="15" customHeight="1">
      <c r="A65" s="168" t="s">
        <v>54</v>
      </c>
      <c r="B65" s="168"/>
      <c r="C65" s="11"/>
      <c r="D65" s="11"/>
      <c r="E65" s="83">
        <f>SUM(E63:E64)</f>
        <v>20.980000000000004</v>
      </c>
      <c r="F65" s="58">
        <f>SUM(F63:F64)</f>
        <v>14.310000000000008</v>
      </c>
      <c r="G65" s="83">
        <f>SUM(G63:G64)</f>
        <v>88.55100000000002</v>
      </c>
      <c r="H65" s="58">
        <f>SUM(H63:H64)</f>
        <v>58.100999999999985</v>
      </c>
      <c r="I65" s="58" t="s">
        <v>11</v>
      </c>
      <c r="J65" s="58" t="s">
        <v>11</v>
      </c>
    </row>
    <row r="66" spans="1:10" ht="15" customHeight="1">
      <c r="A66" s="167" t="s">
        <v>55</v>
      </c>
      <c r="B66" s="167"/>
      <c r="C66" s="3"/>
      <c r="D66" s="3"/>
      <c r="E66" s="82">
        <v>-0.766</v>
      </c>
      <c r="F66" s="52"/>
      <c r="G66" s="82">
        <v>-119.92800000000001</v>
      </c>
      <c r="H66" s="52">
        <v>-111.09400000000001</v>
      </c>
      <c r="I66" s="52"/>
      <c r="J66" s="52"/>
    </row>
    <row r="67" spans="1:10" ht="15" customHeight="1">
      <c r="A67" s="167" t="s">
        <v>56</v>
      </c>
      <c r="B67" s="167"/>
      <c r="C67" s="3"/>
      <c r="D67" s="3"/>
      <c r="E67" s="82"/>
      <c r="F67" s="52"/>
      <c r="G67" s="82"/>
      <c r="H67" s="52"/>
      <c r="I67" s="52"/>
      <c r="J67" s="52"/>
    </row>
    <row r="68" spans="1:10" ht="15" customHeight="1">
      <c r="A68" s="167" t="s">
        <v>57</v>
      </c>
      <c r="B68" s="167"/>
      <c r="C68" s="3"/>
      <c r="D68" s="3"/>
      <c r="E68" s="82"/>
      <c r="F68" s="52"/>
      <c r="G68" s="82"/>
      <c r="H68" s="52"/>
      <c r="I68" s="52"/>
      <c r="J68" s="52"/>
    </row>
    <row r="69" spans="1:10" ht="15" customHeight="1">
      <c r="A69" s="165" t="s">
        <v>58</v>
      </c>
      <c r="B69" s="165"/>
      <c r="C69" s="26"/>
      <c r="D69" s="26"/>
      <c r="E69" s="80"/>
      <c r="F69" s="54"/>
      <c r="G69" s="80"/>
      <c r="H69" s="54"/>
      <c r="I69" s="54"/>
      <c r="J69" s="54"/>
    </row>
    <row r="70" spans="1:10" ht="15" customHeight="1">
      <c r="A70" s="37" t="s">
        <v>59</v>
      </c>
      <c r="B70" s="37"/>
      <c r="C70" s="24"/>
      <c r="D70" s="24"/>
      <c r="E70" s="84">
        <f>SUM(E66:E69)</f>
        <v>-0.766</v>
      </c>
      <c r="F70" s="56">
        <f>SUM(F66:F69)</f>
        <v>0</v>
      </c>
      <c r="G70" s="84">
        <f>SUM(G66:G69)</f>
        <v>-119.92800000000001</v>
      </c>
      <c r="H70" s="56">
        <f>SUM(H66:H69)</f>
        <v>-111.09400000000001</v>
      </c>
      <c r="I70" s="56" t="s">
        <v>11</v>
      </c>
      <c r="J70" s="56" t="s">
        <v>11</v>
      </c>
    </row>
    <row r="71" spans="1:10" ht="15" customHeight="1">
      <c r="A71" s="168" t="s">
        <v>60</v>
      </c>
      <c r="B71" s="168"/>
      <c r="C71" s="11"/>
      <c r="D71" s="11"/>
      <c r="E71" s="83">
        <f>SUM(E70+E65)</f>
        <v>20.214000000000006</v>
      </c>
      <c r="F71" s="58">
        <f>SUM(F70+F65)</f>
        <v>14.310000000000008</v>
      </c>
      <c r="G71" s="83">
        <f>SUM(G70+G65)</f>
        <v>-31.376999999999995</v>
      </c>
      <c r="H71" s="58">
        <f>SUM(H70+H65)</f>
        <v>-52.99300000000002</v>
      </c>
      <c r="I71" s="58" t="s">
        <v>11</v>
      </c>
      <c r="J71" s="58" t="s">
        <v>11</v>
      </c>
    </row>
    <row r="72" spans="1:10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</row>
    <row r="73" spans="1:10" ht="12.75" customHeight="1">
      <c r="A73" s="73"/>
      <c r="B73" s="62"/>
      <c r="C73" s="64"/>
      <c r="D73" s="64"/>
      <c r="E73" s="65">
        <f aca="true" t="shared" si="8" ref="E73:J73">E$3</f>
        <v>2010</v>
      </c>
      <c r="F73" s="65">
        <f t="shared" si="8"/>
        <v>2009</v>
      </c>
      <c r="G73" s="65">
        <f t="shared" si="8"/>
        <v>2009</v>
      </c>
      <c r="H73" s="65">
        <f t="shared" si="8"/>
        <v>2008</v>
      </c>
      <c r="I73" s="65">
        <f t="shared" si="8"/>
        <v>2007</v>
      </c>
      <c r="J73" s="65">
        <f t="shared" si="8"/>
        <v>2006</v>
      </c>
    </row>
    <row r="74" spans="1:10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</row>
    <row r="75" spans="1:10" s="20" customFormat="1" ht="15" customHeight="1">
      <c r="A75" s="73" t="s">
        <v>61</v>
      </c>
      <c r="B75" s="72"/>
      <c r="C75" s="67"/>
      <c r="D75" s="67"/>
      <c r="E75" s="69"/>
      <c r="F75" s="69"/>
      <c r="G75" s="69"/>
      <c r="H75" s="69"/>
      <c r="I75" s="69"/>
      <c r="J75" s="69"/>
    </row>
    <row r="76" ht="1.5" customHeight="1"/>
    <row r="77" spans="1:10" ht="15" customHeight="1">
      <c r="A77" s="167" t="s">
        <v>62</v>
      </c>
      <c r="B77" s="167"/>
      <c r="C77" s="8"/>
      <c r="D77" s="8"/>
      <c r="E77" s="111">
        <f>IF(E14=0,"-",IF(E7=0,"-",E14/E7))*100</f>
        <v>17.415096531898058</v>
      </c>
      <c r="F77" s="60">
        <f>IF(F14=0,"-",IF(F7=0,"-",F14/F7))*100</f>
        <v>9.210284038599246</v>
      </c>
      <c r="G77" s="111">
        <f>IF(G14=0,"-",IF(G7=0,"-",G14/G7))*100</f>
        <v>4.625541083957634</v>
      </c>
      <c r="H77" s="60">
        <f>IF(H14=0,"-",IF(H7=0,"-",H14/H7)*100)</f>
        <v>16.040763125431564</v>
      </c>
      <c r="I77" s="60">
        <f>IF(I14=0,"-",IF(I7=0,"-",I14/I7)*100)</f>
        <v>14.74010861132661</v>
      </c>
      <c r="J77" s="60">
        <f>IF(J14=0,"-",IF(J7=0,"-",J14/J7)*100)</f>
        <v>12.758620689655173</v>
      </c>
    </row>
    <row r="78" spans="1:11" ht="15" customHeight="1">
      <c r="A78" s="167" t="s">
        <v>63</v>
      </c>
      <c r="B78" s="167"/>
      <c r="C78" s="8"/>
      <c r="D78" s="8"/>
      <c r="E78" s="74">
        <f aca="true" t="shared" si="9" ref="E78:J78">IF(E20=0,"-",IF(E7=0,"-",E20/E7)*100)</f>
        <v>17.011053099103076</v>
      </c>
      <c r="F78" s="60">
        <f t="shared" si="9"/>
        <v>13.67238381014083</v>
      </c>
      <c r="G78" s="74">
        <f t="shared" si="9"/>
        <v>6.322125568890195</v>
      </c>
      <c r="H78" s="60">
        <f t="shared" si="9"/>
        <v>6.888921646973022</v>
      </c>
      <c r="I78" s="60">
        <f t="shared" si="9"/>
        <v>9.231962761830877</v>
      </c>
      <c r="J78" s="60">
        <f t="shared" si="9"/>
        <v>7.327586206896551</v>
      </c>
      <c r="K78" s="15"/>
    </row>
    <row r="79" spans="1:11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7.142455732837558</v>
      </c>
      <c r="H79" s="61">
        <f>IF((H44=0),"-",(H24/((H44+I44)/2)*100))</f>
        <v>10.249937470507994</v>
      </c>
      <c r="I79" s="61" t="s">
        <v>11</v>
      </c>
      <c r="J79" s="61" t="str">
        <f>IF((J44=0),"-",(J24/((J44+#REF!)/2)*100))</f>
        <v>-</v>
      </c>
      <c r="K79" s="15"/>
    </row>
    <row r="80" spans="1:11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6.6605994292897375</v>
      </c>
      <c r="H80" s="61">
        <f>IF((H44=0),"-",((H17+H18)/((H44+H45+H46+H48+I44+I45+I46+I48)/2)*100))</f>
        <v>12.084455174796593</v>
      </c>
      <c r="I80" s="61" t="s">
        <v>11</v>
      </c>
      <c r="J80" s="61" t="str">
        <f>IF((J44=0),"-",((J17+J18)/((J44+J45+J46+J48+#REF!+#REF!+#REF!+#REF!)/2)*100))</f>
        <v>-</v>
      </c>
      <c r="K80" s="15"/>
    </row>
    <row r="81" spans="1:11" ht="15" customHeight="1">
      <c r="A81" s="167" t="s">
        <v>66</v>
      </c>
      <c r="B81" s="167"/>
      <c r="C81" s="8"/>
      <c r="D81" s="8"/>
      <c r="E81" s="78">
        <f aca="true" t="shared" si="10" ref="E81:J81">IF(E44=0,"-",((E44+E45)/E52*100))</f>
        <v>48.83390308291436</v>
      </c>
      <c r="F81" s="115">
        <f t="shared" si="10"/>
        <v>44.076759980359306</v>
      </c>
      <c r="G81" s="78">
        <f t="shared" si="10"/>
        <v>48.51073014639621</v>
      </c>
      <c r="H81" s="109">
        <f t="shared" si="10"/>
        <v>40.84550974365186</v>
      </c>
      <c r="I81" s="109">
        <f t="shared" si="10"/>
        <v>37.32394366197183</v>
      </c>
      <c r="J81" s="109" t="str">
        <f t="shared" si="10"/>
        <v>-</v>
      </c>
      <c r="K81" s="15"/>
    </row>
    <row r="82" spans="1:11" ht="15" customHeight="1">
      <c r="A82" s="167" t="s">
        <v>67</v>
      </c>
      <c r="B82" s="167"/>
      <c r="C82" s="8"/>
      <c r="D82" s="8"/>
      <c r="E82" s="75">
        <f aca="true" t="shared" si="11" ref="E82:J82">IF(E48=0,"-",(E48+E46-E40-E38-E34))</f>
        <v>763.7470000000001</v>
      </c>
      <c r="F82" s="116">
        <f t="shared" si="11"/>
        <v>852.4620000000002</v>
      </c>
      <c r="G82" s="75">
        <f t="shared" si="11"/>
        <v>781.0790000000001</v>
      </c>
      <c r="H82" s="1">
        <f t="shared" si="11"/>
        <v>900.1719999999999</v>
      </c>
      <c r="I82" s="1">
        <f t="shared" si="11"/>
        <v>923</v>
      </c>
      <c r="J82" s="1" t="str">
        <f t="shared" si="11"/>
        <v>-</v>
      </c>
      <c r="K82" s="15"/>
    </row>
    <row r="83" spans="1:10" ht="15" customHeight="1">
      <c r="A83" s="167" t="s">
        <v>68</v>
      </c>
      <c r="B83" s="167"/>
      <c r="C83" s="3"/>
      <c r="D83" s="3"/>
      <c r="E83" s="76">
        <f aca="true" t="shared" si="12" ref="E83:J83">IF((E44=0),"-",((E48+E46)/(E44+E45)))</f>
        <v>0.8896891699962373</v>
      </c>
      <c r="F83" s="117">
        <f t="shared" si="12"/>
        <v>1.0795691279380142</v>
      </c>
      <c r="G83" s="76">
        <f t="shared" si="12"/>
        <v>0.9061141540118088</v>
      </c>
      <c r="H83" s="2">
        <f t="shared" si="12"/>
        <v>1.1920982912953435</v>
      </c>
      <c r="I83" s="2">
        <f t="shared" si="12"/>
        <v>1.4070080862533694</v>
      </c>
      <c r="J83" s="2" t="str">
        <f t="shared" si="12"/>
        <v>-</v>
      </c>
    </row>
    <row r="84" spans="1:10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457</v>
      </c>
      <c r="H84" s="22">
        <v>633</v>
      </c>
      <c r="I84" s="22">
        <v>655</v>
      </c>
      <c r="J84" s="22">
        <v>633</v>
      </c>
    </row>
    <row r="85" spans="1:10" ht="15" customHeight="1">
      <c r="A85" s="6" t="s">
        <v>130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ht="15" customHeight="1">
      <c r="A86" s="6" t="s">
        <v>126</v>
      </c>
      <c r="B86" s="6"/>
      <c r="C86" s="6"/>
      <c r="D86" s="6"/>
      <c r="E86" s="6"/>
      <c r="F86" s="6"/>
      <c r="G86" s="6"/>
      <c r="H86" s="6"/>
      <c r="I86" s="6"/>
      <c r="J86" s="6"/>
    </row>
    <row r="87" spans="1:10" ht="15" customHeight="1">
      <c r="A87" s="6" t="s">
        <v>78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 ht="15" customHeight="1">
      <c r="A88" s="6" t="s">
        <v>131</v>
      </c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>
      <c r="A99" s="25"/>
      <c r="B99" s="25"/>
      <c r="C99" s="25"/>
      <c r="D99" s="25"/>
      <c r="E99" s="25"/>
      <c r="F99" s="25"/>
      <c r="G99" s="25"/>
      <c r="H99" s="25"/>
      <c r="I99" s="25"/>
      <c r="J99" s="25"/>
    </row>
  </sheetData>
  <sheetProtection/>
  <mergeCells count="22">
    <mergeCell ref="A81:B81"/>
    <mergeCell ref="A82:B82"/>
    <mergeCell ref="A83:B83"/>
    <mergeCell ref="A84:B84"/>
    <mergeCell ref="A80:B80"/>
    <mergeCell ref="A77:B77"/>
    <mergeCell ref="A78:B78"/>
    <mergeCell ref="A63:B63"/>
    <mergeCell ref="A64:B64"/>
    <mergeCell ref="A65:B65"/>
    <mergeCell ref="A66:B66"/>
    <mergeCell ref="A67:B67"/>
    <mergeCell ref="A79:B79"/>
    <mergeCell ref="A68:B68"/>
    <mergeCell ref="A69:B69"/>
    <mergeCell ref="A71:B71"/>
    <mergeCell ref="A62:B62"/>
    <mergeCell ref="A1:J1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K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66" t="s">
        <v>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4" t="s">
        <v>83</v>
      </c>
      <c r="B2" s="14"/>
      <c r="C2" s="14"/>
      <c r="D2" s="14"/>
      <c r="E2" s="15"/>
      <c r="F2" s="15"/>
      <c r="G2" s="15"/>
      <c r="H2" s="16"/>
      <c r="I2" s="16"/>
      <c r="J2" s="17"/>
      <c r="K2" s="14"/>
    </row>
    <row r="3" spans="1:11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  <c r="K3" s="65">
        <v>2006</v>
      </c>
    </row>
    <row r="4" spans="1:11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  <c r="K4" s="65"/>
    </row>
    <row r="5" spans="1:11" s="19" customFormat="1" ht="12.75" customHeight="1">
      <c r="A5" s="63" t="s">
        <v>12</v>
      </c>
      <c r="B5" s="70"/>
      <c r="C5" s="67"/>
      <c r="D5" s="67" t="s">
        <v>70</v>
      </c>
      <c r="E5" s="69"/>
      <c r="F5" s="69" t="s">
        <v>10</v>
      </c>
      <c r="G5" s="69" t="s">
        <v>10</v>
      </c>
      <c r="H5" s="69"/>
      <c r="I5" s="69"/>
      <c r="J5" s="69" t="s">
        <v>71</v>
      </c>
      <c r="K5" s="69"/>
    </row>
    <row r="6" ht="1.5" customHeight="1"/>
    <row r="7" spans="1:11" ht="15" customHeight="1">
      <c r="A7" s="32" t="s">
        <v>13</v>
      </c>
      <c r="B7" s="8"/>
      <c r="C7" s="8"/>
      <c r="D7" s="8"/>
      <c r="E7" s="91">
        <v>77.348</v>
      </c>
      <c r="F7" s="132">
        <v>72.52300000000001</v>
      </c>
      <c r="G7" s="91">
        <v>294.48900000000003</v>
      </c>
      <c r="H7" s="92">
        <v>362.351</v>
      </c>
      <c r="I7" s="92">
        <v>360.33000000000004</v>
      </c>
      <c r="J7" s="92">
        <v>326.7</v>
      </c>
      <c r="K7" s="92">
        <v>342.3</v>
      </c>
    </row>
    <row r="8" spans="1:11" ht="15" customHeight="1">
      <c r="A8" s="32" t="s">
        <v>14</v>
      </c>
      <c r="B8" s="3"/>
      <c r="C8" s="3"/>
      <c r="D8" s="3"/>
      <c r="E8" s="93">
        <v>-66.69200000000001</v>
      </c>
      <c r="F8" s="138">
        <v>-58.568000000000005</v>
      </c>
      <c r="G8" s="93">
        <v>-243.369</v>
      </c>
      <c r="H8" s="94">
        <v>-317.625</v>
      </c>
      <c r="I8" s="94">
        <v>-315.623</v>
      </c>
      <c r="J8" s="94">
        <v>-291.6</v>
      </c>
      <c r="K8" s="94">
        <v>-305.90000000000003</v>
      </c>
    </row>
    <row r="9" spans="1:11" ht="15" customHeight="1">
      <c r="A9" s="32" t="s">
        <v>15</v>
      </c>
      <c r="B9" s="3"/>
      <c r="C9" s="3"/>
      <c r="D9" s="3"/>
      <c r="E9" s="93">
        <v>0.17600000000000002</v>
      </c>
      <c r="F9" s="138">
        <v>-0.08600000000000001</v>
      </c>
      <c r="G9" s="93">
        <v>-0.014000000000000012</v>
      </c>
      <c r="H9" s="94">
        <v>0.469</v>
      </c>
      <c r="I9" s="94">
        <v>0.903</v>
      </c>
      <c r="J9" s="94">
        <v>1.5</v>
      </c>
      <c r="K9" s="94">
        <v>1.5</v>
      </c>
    </row>
    <row r="10" spans="1:11" ht="15" customHeight="1">
      <c r="A10" s="32" t="s">
        <v>16</v>
      </c>
      <c r="B10" s="3"/>
      <c r="C10" s="3"/>
      <c r="D10" s="3"/>
      <c r="E10" s="93"/>
      <c r="F10" s="138"/>
      <c r="G10" s="93"/>
      <c r="H10" s="94"/>
      <c r="I10" s="94"/>
      <c r="J10" s="94"/>
      <c r="K10" s="94"/>
    </row>
    <row r="11" spans="1:11" ht="15" customHeight="1">
      <c r="A11" s="33" t="s">
        <v>17</v>
      </c>
      <c r="B11" s="26"/>
      <c r="C11" s="26"/>
      <c r="D11" s="26"/>
      <c r="E11" s="95"/>
      <c r="F11" s="139"/>
      <c r="G11" s="95"/>
      <c r="H11" s="96"/>
      <c r="I11" s="96"/>
      <c r="J11" s="96"/>
      <c r="K11" s="96"/>
    </row>
    <row r="12" spans="1:11" ht="15" customHeight="1">
      <c r="A12" s="12" t="s">
        <v>0</v>
      </c>
      <c r="B12" s="12"/>
      <c r="C12" s="12"/>
      <c r="D12" s="12"/>
      <c r="E12" s="91">
        <f aca="true" t="shared" si="0" ref="E12:K12">SUM(E7:E11)</f>
        <v>10.831999999999992</v>
      </c>
      <c r="F12" s="132">
        <f t="shared" si="0"/>
        <v>13.869000000000005</v>
      </c>
      <c r="G12" s="91">
        <f t="shared" si="0"/>
        <v>51.10600000000003</v>
      </c>
      <c r="H12" s="92">
        <f t="shared" si="0"/>
        <v>45.195</v>
      </c>
      <c r="I12" s="92">
        <f t="shared" si="0"/>
        <v>45.61000000000005</v>
      </c>
      <c r="J12" s="92">
        <f t="shared" si="0"/>
        <v>36.599999999999966</v>
      </c>
      <c r="K12" s="92">
        <f t="shared" si="0"/>
        <v>37.89999999999998</v>
      </c>
    </row>
    <row r="13" spans="1:11" ht="15" customHeight="1">
      <c r="A13" s="33" t="s">
        <v>96</v>
      </c>
      <c r="B13" s="26"/>
      <c r="C13" s="26"/>
      <c r="D13" s="26"/>
      <c r="E13" s="95">
        <v>-5.415</v>
      </c>
      <c r="F13" s="139">
        <v>-5.352</v>
      </c>
      <c r="G13" s="95">
        <v>-23.567</v>
      </c>
      <c r="H13" s="96">
        <v>-26.424000000000003</v>
      </c>
      <c r="I13" s="96">
        <v>-26.671000000000003</v>
      </c>
      <c r="J13" s="96">
        <v>-24.200000000000003</v>
      </c>
      <c r="K13" s="96">
        <v>-25.1</v>
      </c>
    </row>
    <row r="14" spans="1:11" ht="15" customHeight="1">
      <c r="A14" s="12" t="s">
        <v>1</v>
      </c>
      <c r="B14" s="12"/>
      <c r="C14" s="12"/>
      <c r="D14" s="12"/>
      <c r="E14" s="91">
        <f aca="true" t="shared" si="1" ref="E14:K14">SUM(E12:E13)</f>
        <v>5.416999999999992</v>
      </c>
      <c r="F14" s="132">
        <f t="shared" si="1"/>
        <v>8.517000000000005</v>
      </c>
      <c r="G14" s="91">
        <f t="shared" si="1"/>
        <v>27.53900000000003</v>
      </c>
      <c r="H14" s="92">
        <f t="shared" si="1"/>
        <v>18.770999999999997</v>
      </c>
      <c r="I14" s="92">
        <f t="shared" si="1"/>
        <v>18.939000000000046</v>
      </c>
      <c r="J14" s="92">
        <f t="shared" si="1"/>
        <v>12.399999999999963</v>
      </c>
      <c r="K14" s="92">
        <f t="shared" si="1"/>
        <v>12.799999999999976</v>
      </c>
    </row>
    <row r="15" spans="1:11" ht="15" customHeight="1">
      <c r="A15" s="32" t="s">
        <v>19</v>
      </c>
      <c r="B15" s="4"/>
      <c r="C15" s="4"/>
      <c r="D15" s="4"/>
      <c r="E15" s="93">
        <v>-0.11800000000000001</v>
      </c>
      <c r="F15" s="138">
        <v>-0.108</v>
      </c>
      <c r="G15" s="93">
        <v>-0.442</v>
      </c>
      <c r="H15" s="94">
        <v>-0.49200000000000005</v>
      </c>
      <c r="I15" s="94">
        <v>-0.62</v>
      </c>
      <c r="J15" s="94"/>
      <c r="K15" s="94"/>
    </row>
    <row r="16" spans="1:11" ht="15" customHeight="1">
      <c r="A16" s="33" t="s">
        <v>20</v>
      </c>
      <c r="B16" s="26"/>
      <c r="C16" s="26"/>
      <c r="D16" s="26"/>
      <c r="E16" s="95"/>
      <c r="F16" s="139"/>
      <c r="G16" s="95"/>
      <c r="H16" s="96"/>
      <c r="I16" s="96"/>
      <c r="J16" s="96"/>
      <c r="K16" s="96"/>
    </row>
    <row r="17" spans="1:11" ht="15" customHeight="1">
      <c r="A17" s="12" t="s">
        <v>2</v>
      </c>
      <c r="B17" s="12"/>
      <c r="C17" s="12"/>
      <c r="D17" s="12"/>
      <c r="E17" s="91">
        <f aca="true" t="shared" si="2" ref="E17:K17">SUM(E14:E16)</f>
        <v>5.2989999999999915</v>
      </c>
      <c r="F17" s="132">
        <f t="shared" si="2"/>
        <v>8.409000000000004</v>
      </c>
      <c r="G17" s="91">
        <f t="shared" si="2"/>
        <v>27.09700000000003</v>
      </c>
      <c r="H17" s="92">
        <f t="shared" si="2"/>
        <v>18.278999999999996</v>
      </c>
      <c r="I17" s="92">
        <f t="shared" si="2"/>
        <v>18.319000000000045</v>
      </c>
      <c r="J17" s="92">
        <f t="shared" si="2"/>
        <v>12.399999999999963</v>
      </c>
      <c r="K17" s="92">
        <f t="shared" si="2"/>
        <v>12.799999999999976</v>
      </c>
    </row>
    <row r="18" spans="1:11" ht="15" customHeight="1">
      <c r="A18" s="32" t="s">
        <v>21</v>
      </c>
      <c r="B18" s="3"/>
      <c r="C18" s="3"/>
      <c r="D18" s="3"/>
      <c r="E18" s="93">
        <v>0.097</v>
      </c>
      <c r="F18" s="138">
        <v>0.067</v>
      </c>
      <c r="G18" s="93">
        <v>0.269</v>
      </c>
      <c r="H18" s="94">
        <v>0.116</v>
      </c>
      <c r="I18" s="94">
        <v>0.164</v>
      </c>
      <c r="J18" s="94">
        <v>0.3</v>
      </c>
      <c r="K18" s="94">
        <v>0.3</v>
      </c>
    </row>
    <row r="19" spans="1:11" ht="15" customHeight="1">
      <c r="A19" s="33" t="s">
        <v>22</v>
      </c>
      <c r="B19" s="26"/>
      <c r="C19" s="26"/>
      <c r="D19" s="26"/>
      <c r="E19" s="95">
        <v>-0.622</v>
      </c>
      <c r="F19" s="139">
        <v>-1.947</v>
      </c>
      <c r="G19" s="95">
        <v>-5.675000000000001</v>
      </c>
      <c r="H19" s="96">
        <v>-13.921000000000001</v>
      </c>
      <c r="I19" s="96">
        <v>-10.423</v>
      </c>
      <c r="J19" s="96">
        <v>-9.3</v>
      </c>
      <c r="K19" s="96">
        <v>-9.5</v>
      </c>
    </row>
    <row r="20" spans="1:11" ht="15" customHeight="1">
      <c r="A20" s="12" t="s">
        <v>3</v>
      </c>
      <c r="B20" s="12"/>
      <c r="C20" s="12"/>
      <c r="D20" s="12"/>
      <c r="E20" s="91">
        <f aca="true" t="shared" si="3" ref="E20:K20">SUM(E17:E19)</f>
        <v>4.773999999999992</v>
      </c>
      <c r="F20" s="132">
        <f t="shared" si="3"/>
        <v>6.529000000000004</v>
      </c>
      <c r="G20" s="91">
        <f t="shared" si="3"/>
        <v>21.691000000000027</v>
      </c>
      <c r="H20" s="92">
        <f t="shared" si="3"/>
        <v>4.473999999999995</v>
      </c>
      <c r="I20" s="92">
        <f t="shared" si="3"/>
        <v>8.060000000000047</v>
      </c>
      <c r="J20" s="92">
        <f t="shared" si="3"/>
        <v>3.399999999999963</v>
      </c>
      <c r="K20" s="92">
        <f t="shared" si="3"/>
        <v>3.5999999999999766</v>
      </c>
    </row>
    <row r="21" spans="1:11" ht="15" customHeight="1">
      <c r="A21" s="32" t="s">
        <v>23</v>
      </c>
      <c r="B21" s="3"/>
      <c r="C21" s="3"/>
      <c r="D21" s="3"/>
      <c r="E21" s="93">
        <v>-1.7510000000000001</v>
      </c>
      <c r="F21" s="138">
        <v>-2.39</v>
      </c>
      <c r="G21" s="93">
        <v>-6.244000000000001</v>
      </c>
      <c r="H21" s="94">
        <v>-6.894</v>
      </c>
      <c r="I21" s="94">
        <v>-3.334</v>
      </c>
      <c r="J21" s="94">
        <v>-6.1000000000000005</v>
      </c>
      <c r="K21" s="94">
        <v>-6.4</v>
      </c>
    </row>
    <row r="22" spans="1:11" ht="15" customHeight="1">
      <c r="A22" s="33" t="s">
        <v>114</v>
      </c>
      <c r="B22" s="28"/>
      <c r="C22" s="28"/>
      <c r="D22" s="28"/>
      <c r="E22" s="95"/>
      <c r="F22" s="139">
        <v>0.9810000000000001</v>
      </c>
      <c r="G22" s="95">
        <v>33.012</v>
      </c>
      <c r="H22" s="96"/>
      <c r="I22" s="96"/>
      <c r="J22" s="96"/>
      <c r="K22" s="96"/>
    </row>
    <row r="23" spans="1:11" ht="15" customHeight="1">
      <c r="A23" s="36" t="s">
        <v>24</v>
      </c>
      <c r="B23" s="13"/>
      <c r="C23" s="13"/>
      <c r="D23" s="13"/>
      <c r="E23" s="91">
        <f aca="true" t="shared" si="4" ref="E23:K23">SUM(E20:E22)</f>
        <v>3.0229999999999917</v>
      </c>
      <c r="F23" s="132">
        <f t="shared" si="4"/>
        <v>5.1200000000000045</v>
      </c>
      <c r="G23" s="91">
        <f t="shared" si="4"/>
        <v>48.45900000000003</v>
      </c>
      <c r="H23" s="92">
        <f t="shared" si="4"/>
        <v>-2.4200000000000053</v>
      </c>
      <c r="I23" s="92">
        <f t="shared" si="4"/>
        <v>4.726000000000047</v>
      </c>
      <c r="J23" s="92">
        <f t="shared" si="4"/>
        <v>-2.7000000000000375</v>
      </c>
      <c r="K23" s="92">
        <f t="shared" si="4"/>
        <v>-2.800000000000024</v>
      </c>
    </row>
    <row r="24" spans="1:11" ht="15" customHeight="1">
      <c r="A24" s="32" t="s">
        <v>25</v>
      </c>
      <c r="B24" s="3"/>
      <c r="C24" s="3"/>
      <c r="D24" s="3"/>
      <c r="E24" s="97">
        <f aca="true" t="shared" si="5" ref="E24:K24">E23-E25</f>
        <v>3.0229999999999917</v>
      </c>
      <c r="F24" s="140">
        <f t="shared" si="5"/>
        <v>5.1200000000000045</v>
      </c>
      <c r="G24" s="97">
        <f t="shared" si="5"/>
        <v>48.45900000000003</v>
      </c>
      <c r="H24" s="98">
        <f t="shared" si="5"/>
        <v>-2.4200000000000053</v>
      </c>
      <c r="I24" s="98">
        <f t="shared" si="5"/>
        <v>4.726000000000047</v>
      </c>
      <c r="J24" s="98">
        <f t="shared" si="5"/>
        <v>-2.7000000000000375</v>
      </c>
      <c r="K24" s="98">
        <f t="shared" si="5"/>
        <v>-2.800000000000024</v>
      </c>
    </row>
    <row r="25" spans="1:11" ht="15" customHeight="1">
      <c r="A25" s="32" t="s">
        <v>26</v>
      </c>
      <c r="B25" s="3"/>
      <c r="C25" s="3"/>
      <c r="D25" s="3"/>
      <c r="E25" s="82"/>
      <c r="F25" s="141"/>
      <c r="G25" s="82"/>
      <c r="H25" s="52"/>
      <c r="I25" s="52"/>
      <c r="J25" s="52"/>
      <c r="K25" s="52"/>
    </row>
    <row r="26" spans="1:11" ht="15">
      <c r="A26" s="3"/>
      <c r="B26" s="3"/>
      <c r="C26" s="3"/>
      <c r="D26" s="3"/>
      <c r="E26" s="52"/>
      <c r="F26" s="52"/>
      <c r="G26" s="52"/>
      <c r="H26" s="52"/>
      <c r="I26" s="52"/>
      <c r="J26" s="52"/>
      <c r="K26" s="52"/>
    </row>
    <row r="27" spans="1:11" ht="12.75" customHeight="1">
      <c r="A27" s="62"/>
      <c r="B27" s="62"/>
      <c r="C27" s="67"/>
      <c r="D27" s="64"/>
      <c r="E27" s="65">
        <f aca="true" t="shared" si="6" ref="E27:K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2006</v>
      </c>
      <c r="K27" s="65">
        <f t="shared" si="6"/>
        <v>2006</v>
      </c>
    </row>
    <row r="28" spans="1:11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  <c r="K28" s="85"/>
    </row>
    <row r="29" spans="1:11" s="20" customFormat="1" ht="15" customHeight="1">
      <c r="A29" s="63" t="s">
        <v>112</v>
      </c>
      <c r="B29" s="72"/>
      <c r="C29" s="67"/>
      <c r="D29" s="67"/>
      <c r="E29" s="86">
        <f>IF(E$5=0,"",E$5)</f>
      </c>
      <c r="F29" s="86"/>
      <c r="G29" s="86"/>
      <c r="H29" s="86"/>
      <c r="I29" s="86"/>
      <c r="J29" s="86"/>
      <c r="K29" s="86"/>
    </row>
    <row r="30" spans="5:11" ht="1.5" customHeight="1">
      <c r="E30" s="42"/>
      <c r="F30" s="42"/>
      <c r="G30" s="42"/>
      <c r="H30" s="42"/>
      <c r="I30" s="42"/>
      <c r="J30" s="42"/>
      <c r="K30" s="42"/>
    </row>
    <row r="31" spans="1:11" ht="15" customHeight="1">
      <c r="A31" s="32" t="s">
        <v>4</v>
      </c>
      <c r="B31" s="9"/>
      <c r="C31" s="9"/>
      <c r="D31" s="9"/>
      <c r="E31" s="93">
        <v>70.07300000000001</v>
      </c>
      <c r="F31" s="138">
        <v>73.843</v>
      </c>
      <c r="G31" s="93">
        <v>69.712</v>
      </c>
      <c r="H31" s="94">
        <v>74.35000000000001</v>
      </c>
      <c r="I31" s="94">
        <v>74.9</v>
      </c>
      <c r="J31" s="94"/>
      <c r="K31" s="94">
        <v>69</v>
      </c>
    </row>
    <row r="32" spans="1:11" ht="15" customHeight="1">
      <c r="A32" s="32" t="s">
        <v>27</v>
      </c>
      <c r="B32" s="8"/>
      <c r="C32" s="8"/>
      <c r="D32" s="8"/>
      <c r="E32" s="93">
        <v>2.069</v>
      </c>
      <c r="F32" s="138">
        <v>3.028</v>
      </c>
      <c r="G32" s="93">
        <v>1.9220000000000002</v>
      </c>
      <c r="H32" s="94">
        <v>3.5180000000000002</v>
      </c>
      <c r="I32" s="94">
        <v>4.1000000000000005</v>
      </c>
      <c r="J32" s="94"/>
      <c r="K32" s="94"/>
    </row>
    <row r="33" spans="1:11" ht="15" customHeight="1">
      <c r="A33" s="32" t="s">
        <v>28</v>
      </c>
      <c r="B33" s="8"/>
      <c r="C33" s="8"/>
      <c r="D33" s="8"/>
      <c r="E33" s="93">
        <v>123.72</v>
      </c>
      <c r="F33" s="138">
        <v>143.59</v>
      </c>
      <c r="G33" s="93">
        <v>123.02900000000001</v>
      </c>
      <c r="H33" s="94">
        <v>145.624</v>
      </c>
      <c r="I33" s="94">
        <v>151.8</v>
      </c>
      <c r="J33" s="94"/>
      <c r="K33" s="94">
        <v>142.4</v>
      </c>
    </row>
    <row r="34" spans="1:11" ht="15" customHeight="1">
      <c r="A34" s="32" t="s">
        <v>29</v>
      </c>
      <c r="B34" s="8"/>
      <c r="C34" s="8"/>
      <c r="D34" s="8"/>
      <c r="E34" s="93"/>
      <c r="F34" s="138"/>
      <c r="G34" s="93"/>
      <c r="H34" s="94"/>
      <c r="I34" s="94"/>
      <c r="J34" s="94"/>
      <c r="K34" s="94"/>
    </row>
    <row r="35" spans="1:11" ht="15" customHeight="1">
      <c r="A35" s="33" t="s">
        <v>30</v>
      </c>
      <c r="B35" s="26"/>
      <c r="C35" s="26"/>
      <c r="D35" s="26"/>
      <c r="E35" s="95">
        <v>7.679000000000001</v>
      </c>
      <c r="F35" s="139">
        <v>6.221</v>
      </c>
      <c r="G35" s="95">
        <v>7.656000000000001</v>
      </c>
      <c r="H35" s="96">
        <v>7.075</v>
      </c>
      <c r="I35" s="96">
        <v>9.6</v>
      </c>
      <c r="J35" s="96"/>
      <c r="K35" s="96">
        <v>4.4</v>
      </c>
    </row>
    <row r="36" spans="1:11" ht="15" customHeight="1">
      <c r="A36" s="34" t="s">
        <v>31</v>
      </c>
      <c r="B36" s="12"/>
      <c r="C36" s="12"/>
      <c r="D36" s="12"/>
      <c r="E36" s="91">
        <f aca="true" t="shared" si="7" ref="E36:K36">SUM(E31:E35)</f>
        <v>203.54100000000003</v>
      </c>
      <c r="F36" s="132">
        <f t="shared" si="7"/>
        <v>226.68200000000002</v>
      </c>
      <c r="G36" s="91">
        <f t="shared" si="7"/>
        <v>202.31900000000002</v>
      </c>
      <c r="H36" s="92">
        <f t="shared" si="7"/>
        <v>230.567</v>
      </c>
      <c r="I36" s="92">
        <f t="shared" si="7"/>
        <v>240.4</v>
      </c>
      <c r="J36" s="92" t="s">
        <v>11</v>
      </c>
      <c r="K36" s="92">
        <f t="shared" si="7"/>
        <v>215.8</v>
      </c>
    </row>
    <row r="37" spans="1:11" ht="15" customHeight="1">
      <c r="A37" s="32" t="s">
        <v>32</v>
      </c>
      <c r="B37" s="3"/>
      <c r="C37" s="3"/>
      <c r="D37" s="3"/>
      <c r="E37" s="93">
        <v>32.085</v>
      </c>
      <c r="F37" s="138">
        <v>33.717</v>
      </c>
      <c r="G37" s="93">
        <v>31.642000000000003</v>
      </c>
      <c r="H37" s="94">
        <v>37.606</v>
      </c>
      <c r="I37" s="94">
        <v>42.7</v>
      </c>
      <c r="J37" s="94"/>
      <c r="K37" s="94">
        <v>35.2</v>
      </c>
    </row>
    <row r="38" spans="1:11" ht="15" customHeight="1">
      <c r="A38" s="32" t="s">
        <v>33</v>
      </c>
      <c r="B38" s="3"/>
      <c r="C38" s="3"/>
      <c r="D38" s="3"/>
      <c r="E38" s="93"/>
      <c r="F38" s="138"/>
      <c r="G38" s="93"/>
      <c r="H38" s="94"/>
      <c r="I38" s="94"/>
      <c r="J38" s="94"/>
      <c r="K38" s="94"/>
    </row>
    <row r="39" spans="1:11" ht="15" customHeight="1">
      <c r="A39" s="32" t="s">
        <v>34</v>
      </c>
      <c r="B39" s="3"/>
      <c r="C39" s="3"/>
      <c r="D39" s="3"/>
      <c r="E39" s="93">
        <v>67.775</v>
      </c>
      <c r="F39" s="138">
        <v>63.28</v>
      </c>
      <c r="G39" s="93">
        <v>52.5</v>
      </c>
      <c r="H39" s="94">
        <v>64.99300000000001</v>
      </c>
      <c r="I39" s="94">
        <v>73.60000000000001</v>
      </c>
      <c r="J39" s="94"/>
      <c r="K39" s="94">
        <v>66.60000000000001</v>
      </c>
    </row>
    <row r="40" spans="1:11" ht="15" customHeight="1">
      <c r="A40" s="32" t="s">
        <v>35</v>
      </c>
      <c r="B40" s="3"/>
      <c r="C40" s="3"/>
      <c r="D40" s="3"/>
      <c r="E40" s="93"/>
      <c r="F40" s="138">
        <v>1.741</v>
      </c>
      <c r="G40" s="93">
        <v>27.271</v>
      </c>
      <c r="H40" s="94">
        <v>3.8930000000000002</v>
      </c>
      <c r="I40" s="94">
        <v>17.7</v>
      </c>
      <c r="J40" s="94"/>
      <c r="K40" s="94">
        <v>6.5</v>
      </c>
    </row>
    <row r="41" spans="1:11" ht="15" customHeight="1">
      <c r="A41" s="33" t="s">
        <v>36</v>
      </c>
      <c r="B41" s="26"/>
      <c r="C41" s="26"/>
      <c r="D41" s="26"/>
      <c r="E41" s="95"/>
      <c r="F41" s="139"/>
      <c r="G41" s="95"/>
      <c r="H41" s="96"/>
      <c r="I41" s="96"/>
      <c r="J41" s="96"/>
      <c r="K41" s="96"/>
    </row>
    <row r="42" spans="1:11" ht="15" customHeight="1">
      <c r="A42" s="35" t="s">
        <v>37</v>
      </c>
      <c r="B42" s="23"/>
      <c r="C42" s="23"/>
      <c r="D42" s="23"/>
      <c r="E42" s="101">
        <f aca="true" t="shared" si="8" ref="E42:K42">SUM(E37:E41)</f>
        <v>99.86000000000001</v>
      </c>
      <c r="F42" s="135">
        <f t="shared" si="8"/>
        <v>98.738</v>
      </c>
      <c r="G42" s="101">
        <f t="shared" si="8"/>
        <v>111.413</v>
      </c>
      <c r="H42" s="102">
        <f t="shared" si="8"/>
        <v>106.49200000000002</v>
      </c>
      <c r="I42" s="102">
        <f t="shared" si="8"/>
        <v>134</v>
      </c>
      <c r="J42" s="102" t="s">
        <v>11</v>
      </c>
      <c r="K42" s="102">
        <f t="shared" si="8"/>
        <v>108.30000000000001</v>
      </c>
    </row>
    <row r="43" spans="1:11" ht="15" customHeight="1">
      <c r="A43" s="34" t="s">
        <v>38</v>
      </c>
      <c r="B43" s="11"/>
      <c r="C43" s="11"/>
      <c r="D43" s="11"/>
      <c r="E43" s="91">
        <f>E36+E42</f>
        <v>303.40100000000007</v>
      </c>
      <c r="F43" s="132">
        <f>F36+F42</f>
        <v>325.42</v>
      </c>
      <c r="G43" s="91">
        <f>G36+G42</f>
        <v>313.732</v>
      </c>
      <c r="H43" s="92">
        <f>H36+H42</f>
        <v>337.059</v>
      </c>
      <c r="I43" s="92">
        <f>I36+I42</f>
        <v>374.4</v>
      </c>
      <c r="J43" s="92" t="s">
        <v>11</v>
      </c>
      <c r="K43" s="92">
        <f>K36+K42</f>
        <v>324.1</v>
      </c>
    </row>
    <row r="44" spans="1:11" ht="15" customHeight="1">
      <c r="A44" s="32" t="s">
        <v>39</v>
      </c>
      <c r="B44" s="3"/>
      <c r="C44" s="3"/>
      <c r="D44" s="3"/>
      <c r="E44" s="93">
        <v>181.81</v>
      </c>
      <c r="F44" s="138">
        <v>127.71200000000002</v>
      </c>
      <c r="G44" s="93">
        <v>176.36200000000002</v>
      </c>
      <c r="H44" s="94">
        <v>126.675</v>
      </c>
      <c r="I44" s="94">
        <v>114.5</v>
      </c>
      <c r="J44" s="94"/>
      <c r="K44" s="94">
        <v>111.00000000000001</v>
      </c>
    </row>
    <row r="45" spans="1:11" ht="15" customHeight="1">
      <c r="A45" s="32" t="s">
        <v>40</v>
      </c>
      <c r="B45" s="3"/>
      <c r="C45" s="3"/>
      <c r="D45" s="3"/>
      <c r="E45" s="93"/>
      <c r="F45" s="138"/>
      <c r="G45" s="93"/>
      <c r="H45" s="94"/>
      <c r="I45" s="94"/>
      <c r="J45" s="94"/>
      <c r="K45" s="94"/>
    </row>
    <row r="46" spans="1:11" ht="15" customHeight="1">
      <c r="A46" s="32" t="s">
        <v>41</v>
      </c>
      <c r="B46" s="3"/>
      <c r="C46" s="3"/>
      <c r="D46" s="3"/>
      <c r="E46" s="93"/>
      <c r="F46" s="138"/>
      <c r="G46" s="93"/>
      <c r="H46" s="94"/>
      <c r="I46" s="94"/>
      <c r="J46" s="94"/>
      <c r="K46" s="94"/>
    </row>
    <row r="47" spans="1:11" ht="15" customHeight="1">
      <c r="A47" s="32" t="s">
        <v>42</v>
      </c>
      <c r="B47" s="3"/>
      <c r="C47" s="3"/>
      <c r="D47" s="3"/>
      <c r="E47" s="93">
        <v>12.327</v>
      </c>
      <c r="F47" s="138">
        <v>13.866000000000001</v>
      </c>
      <c r="G47" s="93">
        <v>12.200000000000001</v>
      </c>
      <c r="H47" s="94">
        <v>13.4</v>
      </c>
      <c r="I47" s="94">
        <v>13.700000000000001</v>
      </c>
      <c r="J47" s="94"/>
      <c r="K47" s="94">
        <v>13</v>
      </c>
    </row>
    <row r="48" spans="1:11" ht="15" customHeight="1">
      <c r="A48" s="32" t="s">
        <v>43</v>
      </c>
      <c r="B48" s="3"/>
      <c r="C48" s="3"/>
      <c r="D48" s="3"/>
      <c r="E48" s="93">
        <v>46.230000000000004</v>
      </c>
      <c r="F48" s="138">
        <v>129.137</v>
      </c>
      <c r="G48" s="93">
        <v>68.85300000000001</v>
      </c>
      <c r="H48" s="94">
        <v>135.661</v>
      </c>
      <c r="I48" s="94">
        <v>173.6</v>
      </c>
      <c r="J48" s="94"/>
      <c r="K48" s="94">
        <v>140.1</v>
      </c>
    </row>
    <row r="49" spans="1:11" ht="15" customHeight="1">
      <c r="A49" s="32" t="s">
        <v>44</v>
      </c>
      <c r="B49" s="3"/>
      <c r="C49" s="3"/>
      <c r="D49" s="3"/>
      <c r="E49" s="93">
        <v>63.034000000000006</v>
      </c>
      <c r="F49" s="138">
        <v>54.705000000000005</v>
      </c>
      <c r="G49" s="93">
        <v>56.317</v>
      </c>
      <c r="H49" s="94">
        <v>61.323</v>
      </c>
      <c r="I49" s="94">
        <v>72.60000000000001</v>
      </c>
      <c r="J49" s="94"/>
      <c r="K49" s="94">
        <v>60</v>
      </c>
    </row>
    <row r="50" spans="1:11" ht="15" customHeight="1">
      <c r="A50" s="32" t="s">
        <v>102</v>
      </c>
      <c r="B50" s="3"/>
      <c r="C50" s="3"/>
      <c r="D50" s="3"/>
      <c r="E50" s="93"/>
      <c r="F50" s="138"/>
      <c r="G50" s="93"/>
      <c r="H50" s="94"/>
      <c r="I50" s="94"/>
      <c r="J50" s="94"/>
      <c r="K50" s="94"/>
    </row>
    <row r="51" spans="1:11" ht="15" customHeight="1">
      <c r="A51" s="33" t="s">
        <v>45</v>
      </c>
      <c r="B51" s="26"/>
      <c r="C51" s="26"/>
      <c r="D51" s="26"/>
      <c r="E51" s="95"/>
      <c r="F51" s="139"/>
      <c r="G51" s="95"/>
      <c r="H51" s="96"/>
      <c r="I51" s="96"/>
      <c r="J51" s="96"/>
      <c r="K51" s="96"/>
    </row>
    <row r="52" spans="1:11" ht="15" customHeight="1">
      <c r="A52" s="34" t="s">
        <v>46</v>
      </c>
      <c r="B52" s="11"/>
      <c r="C52" s="11"/>
      <c r="D52" s="11"/>
      <c r="E52" s="91">
        <f aca="true" t="shared" si="9" ref="E52:K52">SUM(E44:E51)</f>
        <v>303.401</v>
      </c>
      <c r="F52" s="132">
        <f t="shared" si="9"/>
        <v>325.42</v>
      </c>
      <c r="G52" s="91">
        <f t="shared" si="9"/>
        <v>313.732</v>
      </c>
      <c r="H52" s="92">
        <f t="shared" si="9"/>
        <v>337.05899999999997</v>
      </c>
      <c r="I52" s="92">
        <f t="shared" si="9"/>
        <v>374.4</v>
      </c>
      <c r="J52" s="92" t="s">
        <v>11</v>
      </c>
      <c r="K52" s="92">
        <f t="shared" si="9"/>
        <v>324.1</v>
      </c>
    </row>
    <row r="53" spans="1:11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  <c r="K53" s="52"/>
    </row>
    <row r="54" spans="1:11" ht="12.75" customHeight="1">
      <c r="A54" s="73"/>
      <c r="B54" s="62"/>
      <c r="C54" s="64"/>
      <c r="D54" s="64"/>
      <c r="E54" s="65">
        <f aca="true" t="shared" si="10" ref="E54:K54">E$3</f>
        <v>2010</v>
      </c>
      <c r="F54" s="65">
        <f t="shared" si="10"/>
        <v>2009</v>
      </c>
      <c r="G54" s="65">
        <f t="shared" si="10"/>
        <v>2009</v>
      </c>
      <c r="H54" s="65">
        <f t="shared" si="10"/>
        <v>2008</v>
      </c>
      <c r="I54" s="65">
        <f t="shared" si="10"/>
        <v>2007</v>
      </c>
      <c r="J54" s="65">
        <f t="shared" si="10"/>
        <v>2006</v>
      </c>
      <c r="K54" s="65">
        <f t="shared" si="10"/>
        <v>2006</v>
      </c>
    </row>
    <row r="55" spans="1:11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  <c r="K55" s="85"/>
    </row>
    <row r="56" spans="1:11" s="20" customFormat="1" ht="15" customHeight="1">
      <c r="A56" s="73" t="s">
        <v>111</v>
      </c>
      <c r="B56" s="72"/>
      <c r="C56" s="67"/>
      <c r="D56" s="67"/>
      <c r="E56" s="86">
        <f>IF(E$5=0,"",E$5)</f>
      </c>
      <c r="F56" s="86"/>
      <c r="G56" s="86"/>
      <c r="H56" s="86">
        <f>IF(H$5=0,"",H$5)</f>
      </c>
      <c r="I56" s="86">
        <f>IF(I$5=0,"",I$5)</f>
      </c>
      <c r="J56" s="86"/>
      <c r="K56" s="86"/>
    </row>
    <row r="57" spans="5:11" ht="1.5" customHeight="1">
      <c r="E57" s="42"/>
      <c r="F57" s="42"/>
      <c r="G57" s="42"/>
      <c r="H57" s="42"/>
      <c r="I57" s="42"/>
      <c r="J57" s="42"/>
      <c r="K57" s="42"/>
    </row>
    <row r="58" spans="1:11" ht="24.75" customHeight="1">
      <c r="A58" s="167" t="s">
        <v>48</v>
      </c>
      <c r="B58" s="167"/>
      <c r="C58" s="10"/>
      <c r="D58" s="10"/>
      <c r="E58" s="97">
        <v>8.713000000000001</v>
      </c>
      <c r="F58" s="140">
        <v>14.433</v>
      </c>
      <c r="G58" s="97">
        <v>44.713</v>
      </c>
      <c r="H58" s="98">
        <v>22.857</v>
      </c>
      <c r="I58" s="98">
        <v>35.300000000000004</v>
      </c>
      <c r="J58" s="98"/>
      <c r="K58" s="98">
        <v>25.000000000000004</v>
      </c>
    </row>
    <row r="59" spans="1:11" ht="15" customHeight="1">
      <c r="A59" s="165" t="s">
        <v>49</v>
      </c>
      <c r="B59" s="165"/>
      <c r="C59" s="27"/>
      <c r="D59" s="27"/>
      <c r="E59" s="95">
        <v>-8.695</v>
      </c>
      <c r="F59" s="139">
        <v>0.683</v>
      </c>
      <c r="G59" s="95">
        <v>10.836</v>
      </c>
      <c r="H59" s="96">
        <v>3.2230000000000003</v>
      </c>
      <c r="I59" s="96">
        <v>-3.5</v>
      </c>
      <c r="J59" s="96"/>
      <c r="K59" s="96">
        <v>-0.6</v>
      </c>
    </row>
    <row r="60" spans="1:11" ht="15" customHeight="1">
      <c r="A60" s="168" t="s">
        <v>50</v>
      </c>
      <c r="B60" s="168"/>
      <c r="C60" s="29"/>
      <c r="D60" s="29"/>
      <c r="E60" s="103">
        <f>SUM(E58:E59)</f>
        <v>0.018000000000000682</v>
      </c>
      <c r="F60" s="142">
        <f>SUM(F58:F59)</f>
        <v>15.116</v>
      </c>
      <c r="G60" s="103">
        <f>SUM(G58:G59)</f>
        <v>55.549</v>
      </c>
      <c r="H60" s="104">
        <f>SUM(H58:H59)</f>
        <v>26.08</v>
      </c>
      <c r="I60" s="104">
        <f>SUM(I58:I59)</f>
        <v>31.800000000000004</v>
      </c>
      <c r="J60" s="104" t="s">
        <v>11</v>
      </c>
      <c r="K60" s="104">
        <f>SUM(K58:K59)</f>
        <v>24.400000000000002</v>
      </c>
    </row>
    <row r="61" spans="1:11" ht="15" customHeight="1">
      <c r="A61" s="167" t="s">
        <v>51</v>
      </c>
      <c r="B61" s="167"/>
      <c r="C61" s="3"/>
      <c r="D61" s="3"/>
      <c r="E61" s="93">
        <v>-3.6060000000000003</v>
      </c>
      <c r="F61" s="138">
        <v>-10.576</v>
      </c>
      <c r="G61" s="93">
        <v>-19.22</v>
      </c>
      <c r="H61" s="94">
        <v>-20.194000000000003</v>
      </c>
      <c r="I61" s="94">
        <v>-31.3</v>
      </c>
      <c r="J61" s="94"/>
      <c r="K61" s="94">
        <v>-26</v>
      </c>
    </row>
    <row r="62" spans="1:11" ht="15" customHeight="1">
      <c r="A62" s="165" t="s">
        <v>103</v>
      </c>
      <c r="B62" s="165"/>
      <c r="C62" s="26"/>
      <c r="D62" s="26"/>
      <c r="E62" s="95">
        <v>0.092</v>
      </c>
      <c r="F62" s="139">
        <v>0.046</v>
      </c>
      <c r="G62" s="95">
        <v>0.43900000000000006</v>
      </c>
      <c r="H62" s="96">
        <v>0.34900000000000003</v>
      </c>
      <c r="I62" s="96"/>
      <c r="J62" s="96"/>
      <c r="K62" s="96">
        <v>6.1000000000000005</v>
      </c>
    </row>
    <row r="63" spans="1:11" ht="24" customHeight="1">
      <c r="A63" s="168" t="s">
        <v>52</v>
      </c>
      <c r="B63" s="168"/>
      <c r="C63" s="30"/>
      <c r="D63" s="30"/>
      <c r="E63" s="103">
        <f>SUM(E60:E62)</f>
        <v>-3.4959999999999996</v>
      </c>
      <c r="F63" s="142">
        <f>SUM(F60:F62)</f>
        <v>4.585999999999999</v>
      </c>
      <c r="G63" s="103">
        <f>SUM(G60:G62)</f>
        <v>36.768</v>
      </c>
      <c r="H63" s="104">
        <f>SUM(H60:H62)</f>
        <v>6.234999999999996</v>
      </c>
      <c r="I63" s="104">
        <f>SUM(I60:I62)</f>
        <v>0.5000000000000036</v>
      </c>
      <c r="J63" s="104" t="s">
        <v>11</v>
      </c>
      <c r="K63" s="104">
        <f>SUM(K60:K62)</f>
        <v>4.500000000000003</v>
      </c>
    </row>
    <row r="64" spans="1:11" ht="15" customHeight="1">
      <c r="A64" s="165" t="s">
        <v>53</v>
      </c>
      <c r="B64" s="165"/>
      <c r="C64" s="31"/>
      <c r="D64" s="31"/>
      <c r="E64" s="95"/>
      <c r="F64" s="139"/>
      <c r="G64" s="95">
        <v>50.513000000000005</v>
      </c>
      <c r="H64" s="96"/>
      <c r="I64" s="96">
        <v>-22.1</v>
      </c>
      <c r="J64" s="96"/>
      <c r="K64" s="96">
        <v>16.900000000000002</v>
      </c>
    </row>
    <row r="65" spans="1:11" ht="15" customHeight="1">
      <c r="A65" s="168" t="s">
        <v>54</v>
      </c>
      <c r="B65" s="168"/>
      <c r="C65" s="11"/>
      <c r="D65" s="11"/>
      <c r="E65" s="91">
        <f>SUM(E63:E64)</f>
        <v>-3.4959999999999996</v>
      </c>
      <c r="F65" s="132">
        <f>SUM(F63:F64)</f>
        <v>4.585999999999999</v>
      </c>
      <c r="G65" s="91">
        <f>SUM(G63:G64)</f>
        <v>87.281</v>
      </c>
      <c r="H65" s="92">
        <f>SUM(H63:H64)</f>
        <v>6.234999999999996</v>
      </c>
      <c r="I65" s="92">
        <f>SUM(I63:I64)</f>
        <v>-21.599999999999998</v>
      </c>
      <c r="J65" s="92" t="s">
        <v>11</v>
      </c>
      <c r="K65" s="92">
        <f>SUM(K63:K64)</f>
        <v>21.400000000000006</v>
      </c>
    </row>
    <row r="66" spans="1:11" ht="15" customHeight="1">
      <c r="A66" s="167" t="s">
        <v>55</v>
      </c>
      <c r="B66" s="167"/>
      <c r="C66" s="3"/>
      <c r="D66" s="3"/>
      <c r="E66" s="93">
        <v>-32.452</v>
      </c>
      <c r="F66" s="138">
        <v>-6.524</v>
      </c>
      <c r="G66" s="93">
        <v>-16.295</v>
      </c>
      <c r="H66" s="94">
        <v>-37.817</v>
      </c>
      <c r="I66" s="94">
        <v>33.5</v>
      </c>
      <c r="J66" s="94"/>
      <c r="K66" s="94">
        <v>-38.4</v>
      </c>
    </row>
    <row r="67" spans="1:11" ht="15" customHeight="1">
      <c r="A67" s="167" t="s">
        <v>56</v>
      </c>
      <c r="B67" s="167"/>
      <c r="C67" s="3"/>
      <c r="D67" s="3"/>
      <c r="E67" s="93"/>
      <c r="F67" s="138"/>
      <c r="G67" s="93"/>
      <c r="H67" s="94">
        <v>17.95</v>
      </c>
      <c r="I67" s="94"/>
      <c r="J67" s="94"/>
      <c r="K67" s="94"/>
    </row>
    <row r="68" spans="1:11" ht="15" customHeight="1">
      <c r="A68" s="167" t="s">
        <v>57</v>
      </c>
      <c r="B68" s="167"/>
      <c r="C68" s="3"/>
      <c r="D68" s="3"/>
      <c r="E68" s="93"/>
      <c r="F68" s="138"/>
      <c r="G68" s="93"/>
      <c r="H68" s="94"/>
      <c r="I68" s="94"/>
      <c r="J68" s="94"/>
      <c r="K68" s="94"/>
    </row>
    <row r="69" spans="1:11" ht="15" customHeight="1">
      <c r="A69" s="165" t="s">
        <v>58</v>
      </c>
      <c r="B69" s="165"/>
      <c r="C69" s="26"/>
      <c r="D69" s="26"/>
      <c r="E69" s="95">
        <v>-1.151</v>
      </c>
      <c r="F69" s="139">
        <v>-0.21400000000000002</v>
      </c>
      <c r="G69" s="95">
        <v>2.9050000000000002</v>
      </c>
      <c r="H69" s="96">
        <v>0.8390000000000001</v>
      </c>
      <c r="I69" s="96">
        <v>-0.7000000000000001</v>
      </c>
      <c r="J69" s="96"/>
      <c r="K69" s="96"/>
    </row>
    <row r="70" spans="1:11" ht="15" customHeight="1">
      <c r="A70" s="37" t="s">
        <v>59</v>
      </c>
      <c r="B70" s="37"/>
      <c r="C70" s="24"/>
      <c r="D70" s="24"/>
      <c r="E70" s="105">
        <f>SUM(E66:E69)</f>
        <v>-33.603</v>
      </c>
      <c r="F70" s="143">
        <f>SUM(F66:F69)</f>
        <v>-6.738</v>
      </c>
      <c r="G70" s="105">
        <f>SUM(G66:G69)</f>
        <v>-13.39</v>
      </c>
      <c r="H70" s="106">
        <f>SUM(H66:H69)</f>
        <v>-19.028000000000002</v>
      </c>
      <c r="I70" s="106">
        <f>SUM(I66:I69)</f>
        <v>32.8</v>
      </c>
      <c r="J70" s="106" t="s">
        <v>11</v>
      </c>
      <c r="K70" s="106">
        <f>SUM(K66:K69)</f>
        <v>-38.4</v>
      </c>
    </row>
    <row r="71" spans="1:11" ht="15" customHeight="1">
      <c r="A71" s="168" t="s">
        <v>60</v>
      </c>
      <c r="B71" s="168"/>
      <c r="C71" s="11"/>
      <c r="D71" s="11"/>
      <c r="E71" s="91">
        <f>SUM(E70+E65)</f>
        <v>-37.099000000000004</v>
      </c>
      <c r="F71" s="132">
        <f>SUM(F70+F65)</f>
        <v>-2.152000000000001</v>
      </c>
      <c r="G71" s="91">
        <f>SUM(G70+G65)</f>
        <v>73.891</v>
      </c>
      <c r="H71" s="92">
        <f>SUM(H70+H65)</f>
        <v>-12.793000000000006</v>
      </c>
      <c r="I71" s="92">
        <f>SUM(I70+I65)</f>
        <v>11.2</v>
      </c>
      <c r="J71" s="92" t="s">
        <v>11</v>
      </c>
      <c r="K71" s="92">
        <f>SUM(K70+K65)</f>
        <v>-16.999999999999993</v>
      </c>
    </row>
    <row r="72" spans="1:11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  <c r="K72" s="52"/>
    </row>
    <row r="73" spans="1:11" ht="12.75" customHeight="1">
      <c r="A73" s="73"/>
      <c r="B73" s="62"/>
      <c r="C73" s="64"/>
      <c r="D73" s="64"/>
      <c r="E73" s="65">
        <f aca="true" t="shared" si="11" ref="E73:K73">E$3</f>
        <v>2010</v>
      </c>
      <c r="F73" s="65">
        <f t="shared" si="11"/>
        <v>2009</v>
      </c>
      <c r="G73" s="65">
        <f t="shared" si="11"/>
        <v>2009</v>
      </c>
      <c r="H73" s="65">
        <f t="shared" si="11"/>
        <v>2008</v>
      </c>
      <c r="I73" s="65">
        <f t="shared" si="11"/>
        <v>2007</v>
      </c>
      <c r="J73" s="65">
        <f t="shared" si="11"/>
        <v>2006</v>
      </c>
      <c r="K73" s="65">
        <f t="shared" si="11"/>
        <v>2006</v>
      </c>
    </row>
    <row r="74" spans="1:11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  <c r="K74" s="65"/>
    </row>
    <row r="75" spans="1:11" s="20" customFormat="1" ht="15" customHeight="1">
      <c r="A75" s="73" t="s">
        <v>61</v>
      </c>
      <c r="B75" s="72"/>
      <c r="C75" s="67"/>
      <c r="D75" s="67"/>
      <c r="E75" s="69"/>
      <c r="F75" s="69"/>
      <c r="G75" s="69"/>
      <c r="H75" s="69"/>
      <c r="I75" s="69"/>
      <c r="J75" s="69"/>
      <c r="K75" s="69"/>
    </row>
    <row r="76" ht="1.5" customHeight="1"/>
    <row r="77" spans="1:11" ht="15" customHeight="1">
      <c r="A77" s="167" t="s">
        <v>62</v>
      </c>
      <c r="B77" s="167"/>
      <c r="C77" s="8"/>
      <c r="D77" s="8"/>
      <c r="E77" s="111">
        <f>IF(E14=0,"-",IF(E7=0,"-",E14/E7))*100</f>
        <v>7.003413145782686</v>
      </c>
      <c r="F77" s="144">
        <f>IF(F14=0,"-",IF(F7=0,"-",F14/F7))*100</f>
        <v>11.743860568371419</v>
      </c>
      <c r="G77" s="111">
        <f>IF(G14=0,"-",IF(G7=0,"-",G14/G7))*100</f>
        <v>9.351452855624498</v>
      </c>
      <c r="H77" s="60">
        <f>IF(H14=0,"-",IF(H7=0,"-",H14/H7)*100)</f>
        <v>5.180336193359477</v>
      </c>
      <c r="I77" s="60">
        <f>IF(I14=0,"-",IF(I7=0,"-",I14/I7)*100)</f>
        <v>5.256015319290663</v>
      </c>
      <c r="J77" s="60">
        <f>IF(J14=0,"-",IF(J7=0,"-",J14/J7)*100)</f>
        <v>3.79553106825833</v>
      </c>
      <c r="K77" s="60">
        <f>IF(K14=0,"-",IF(K7=0,"-",K14/K7)*100)</f>
        <v>3.7394098743791924</v>
      </c>
    </row>
    <row r="78" spans="1:11" ht="15" customHeight="1">
      <c r="A78" s="167" t="s">
        <v>63</v>
      </c>
      <c r="B78" s="167"/>
      <c r="C78" s="8"/>
      <c r="D78" s="8"/>
      <c r="E78" s="74">
        <f aca="true" t="shared" si="12" ref="E78:K78">IF(E20=0,"-",IF(E7=0,"-",E20/E7)*100)</f>
        <v>6.172105290375953</v>
      </c>
      <c r="F78" s="113">
        <f t="shared" si="12"/>
        <v>9.002661224714922</v>
      </c>
      <c r="G78" s="74">
        <f t="shared" si="12"/>
        <v>7.365640142755765</v>
      </c>
      <c r="H78" s="60">
        <f t="shared" si="12"/>
        <v>1.2347144067492555</v>
      </c>
      <c r="I78" s="60">
        <f t="shared" si="12"/>
        <v>2.2368384536397317</v>
      </c>
      <c r="J78" s="60">
        <f t="shared" si="12"/>
        <v>1.0407101316192113</v>
      </c>
      <c r="K78" s="60">
        <f t="shared" si="12"/>
        <v>1.051709027169143</v>
      </c>
    </row>
    <row r="79" spans="1:11" ht="15" customHeight="1">
      <c r="A79" s="167" t="s">
        <v>64</v>
      </c>
      <c r="B79" s="167"/>
      <c r="C79" s="9"/>
      <c r="D79" s="9"/>
      <c r="E79" s="74" t="s">
        <v>11</v>
      </c>
      <c r="F79" s="113" t="s">
        <v>11</v>
      </c>
      <c r="G79" s="74">
        <f>IF((G44=0),"-",(G24/((G44+H44)/2)*100))</f>
        <v>31.982233192646458</v>
      </c>
      <c r="H79" s="61">
        <f>IF((H44=0),"-",(H24/((H44+I44)/2)*100))</f>
        <v>-2.0068415051311335</v>
      </c>
      <c r="I79" s="61">
        <f>IF((I44=0),"-",(I24/((I44+K44)/2)*100))</f>
        <v>4.191574279379199</v>
      </c>
      <c r="J79" s="61" t="s">
        <v>11</v>
      </c>
      <c r="K79" s="61">
        <v>-2.5</v>
      </c>
    </row>
    <row r="80" spans="1:11" ht="15" customHeight="1">
      <c r="A80" s="167" t="s">
        <v>65</v>
      </c>
      <c r="B80" s="167"/>
      <c r="C80" s="9"/>
      <c r="D80" s="9"/>
      <c r="E80" s="74" t="s">
        <v>11</v>
      </c>
      <c r="F80" s="113" t="s">
        <v>11</v>
      </c>
      <c r="G80" s="74">
        <f>IF((G44=0),"-",((G17+G18)/((G44+G45+G46+G48+H44+H45+H46+H48)/2)*100))</f>
        <v>10.783546875092366</v>
      </c>
      <c r="H80" s="61">
        <f>IF((H44=0),"-",((H17+H18)/((H44+H45+H46+H48+I44+I45+I46+I48)/2)*100))</f>
        <v>6.683792484503193</v>
      </c>
      <c r="I80" s="61">
        <f>IF((I44=0),"-",((I17+I18)/((I44+I45+I46+I48+K44+K45+K46+K48)/2)*100))</f>
        <v>6.855712166172124</v>
      </c>
      <c r="J80" s="61" t="s">
        <v>11</v>
      </c>
      <c r="K80" s="61">
        <v>4.8</v>
      </c>
    </row>
    <row r="81" spans="1:11" ht="15" customHeight="1">
      <c r="A81" s="167" t="s">
        <v>66</v>
      </c>
      <c r="B81" s="167"/>
      <c r="C81" s="8"/>
      <c r="D81" s="8"/>
      <c r="E81" s="78">
        <f aca="true" t="shared" si="13" ref="E81:K81">IF(E44=0,"-",((E44+E45)/E52*100))</f>
        <v>59.923994976944705</v>
      </c>
      <c r="F81" s="115">
        <f t="shared" si="13"/>
        <v>39.24528301886793</v>
      </c>
      <c r="G81" s="78">
        <f t="shared" si="13"/>
        <v>56.21422105491312</v>
      </c>
      <c r="H81" s="109">
        <f t="shared" si="13"/>
        <v>37.582441056313584</v>
      </c>
      <c r="I81" s="109">
        <f t="shared" si="13"/>
        <v>30.58226495726496</v>
      </c>
      <c r="J81" s="109" t="s">
        <v>11</v>
      </c>
      <c r="K81" s="109">
        <f t="shared" si="13"/>
        <v>34.24868867633447</v>
      </c>
    </row>
    <row r="82" spans="1:11" ht="15" customHeight="1">
      <c r="A82" s="167" t="s">
        <v>67</v>
      </c>
      <c r="B82" s="167"/>
      <c r="C82" s="8"/>
      <c r="D82" s="8"/>
      <c r="E82" s="76">
        <f aca="true" t="shared" si="14" ref="E82:K82">IF(E48=0,"-",(E48+E46-E40-E38-E34))</f>
        <v>46.230000000000004</v>
      </c>
      <c r="F82" s="117">
        <f t="shared" si="14"/>
        <v>127.396</v>
      </c>
      <c r="G82" s="76">
        <f t="shared" si="14"/>
        <v>41.58200000000001</v>
      </c>
      <c r="H82" s="39">
        <f t="shared" si="14"/>
        <v>131.768</v>
      </c>
      <c r="I82" s="39">
        <f t="shared" si="14"/>
        <v>155.9</v>
      </c>
      <c r="J82" s="39" t="s">
        <v>11</v>
      </c>
      <c r="K82" s="39">
        <f t="shared" si="14"/>
        <v>133.6</v>
      </c>
    </row>
    <row r="83" spans="1:11" ht="15" customHeight="1">
      <c r="A83" s="167" t="s">
        <v>68</v>
      </c>
      <c r="B83" s="167"/>
      <c r="C83" s="3"/>
      <c r="D83" s="3"/>
      <c r="E83" s="76">
        <f aca="true" t="shared" si="15" ref="E83:K83">IF((E44=0),"-",((E48+E46)/(E44+E45)))</f>
        <v>0.2542764424399098</v>
      </c>
      <c r="F83" s="117">
        <f t="shared" si="15"/>
        <v>1.0111579178150838</v>
      </c>
      <c r="G83" s="76">
        <f t="shared" si="15"/>
        <v>0.3904072305825518</v>
      </c>
      <c r="H83" s="2">
        <f t="shared" si="15"/>
        <v>1.0709374383264259</v>
      </c>
      <c r="I83" s="2">
        <f t="shared" si="15"/>
        <v>1.5161572052401746</v>
      </c>
      <c r="J83" s="2" t="s">
        <v>11</v>
      </c>
      <c r="K83" s="2">
        <f t="shared" si="15"/>
        <v>1.262162162162162</v>
      </c>
    </row>
    <row r="84" spans="1:11" ht="15" customHeight="1">
      <c r="A84" s="165" t="s">
        <v>69</v>
      </c>
      <c r="B84" s="165"/>
      <c r="C84" s="26"/>
      <c r="D84" s="26"/>
      <c r="E84" s="77" t="s">
        <v>11</v>
      </c>
      <c r="F84" s="145" t="s">
        <v>11</v>
      </c>
      <c r="G84" s="77">
        <v>1452</v>
      </c>
      <c r="H84" s="22">
        <v>1549</v>
      </c>
      <c r="I84" s="22">
        <v>1546</v>
      </c>
      <c r="J84" s="22" t="s">
        <v>105</v>
      </c>
      <c r="K84" s="22">
        <v>1525</v>
      </c>
    </row>
    <row r="85" spans="1:11" ht="15" customHeight="1">
      <c r="A85" s="6" t="s">
        <v>132</v>
      </c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>
      <c r="A86" s="6" t="s">
        <v>133</v>
      </c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</sheetData>
  <sheetProtection/>
  <mergeCells count="22">
    <mergeCell ref="A1:K1"/>
    <mergeCell ref="A58:B58"/>
    <mergeCell ref="A59:B59"/>
    <mergeCell ref="A60:B60"/>
    <mergeCell ref="A61:B61"/>
    <mergeCell ref="A77:B77"/>
    <mergeCell ref="A84:B84"/>
    <mergeCell ref="A65:B65"/>
    <mergeCell ref="A66:B66"/>
    <mergeCell ref="A67:B67"/>
    <mergeCell ref="A68:B68"/>
    <mergeCell ref="A81:B81"/>
    <mergeCell ref="A69:B69"/>
    <mergeCell ref="A71:B71"/>
    <mergeCell ref="A78:B78"/>
    <mergeCell ref="A82:B82"/>
    <mergeCell ref="A80:B80"/>
    <mergeCell ref="A62:B62"/>
    <mergeCell ref="A63:B63"/>
    <mergeCell ref="A79:B79"/>
    <mergeCell ref="A83:B8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86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4" t="s">
        <v>18</v>
      </c>
      <c r="B2" s="14"/>
      <c r="C2" s="14"/>
      <c r="D2" s="14"/>
      <c r="E2" s="15"/>
      <c r="F2" s="15"/>
      <c r="G2" s="15"/>
      <c r="H2" s="16"/>
      <c r="I2" s="16"/>
      <c r="J2" s="17"/>
    </row>
    <row r="3" spans="1:10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</row>
    <row r="4" spans="1:10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</row>
    <row r="5" spans="1:10" s="19" customFormat="1" ht="12.75" customHeight="1">
      <c r="A5" s="63" t="s">
        <v>12</v>
      </c>
      <c r="B5" s="70"/>
      <c r="C5" s="67"/>
      <c r="D5" s="67" t="s">
        <v>70</v>
      </c>
      <c r="E5" s="69"/>
      <c r="F5" s="69"/>
      <c r="G5" s="69"/>
      <c r="H5" s="69"/>
      <c r="I5" s="69"/>
      <c r="J5" s="69" t="s">
        <v>10</v>
      </c>
    </row>
    <row r="6" ht="1.5" customHeight="1"/>
    <row r="7" spans="1:10" ht="15" customHeight="1">
      <c r="A7" s="32" t="s">
        <v>13</v>
      </c>
      <c r="B7" s="8"/>
      <c r="C7" s="8"/>
      <c r="D7" s="8"/>
      <c r="E7" s="83">
        <v>432.136</v>
      </c>
      <c r="F7" s="58">
        <v>434.957</v>
      </c>
      <c r="G7" s="83">
        <v>1803.17</v>
      </c>
      <c r="H7" s="58">
        <v>1687.9990000000003</v>
      </c>
      <c r="I7" s="58">
        <v>1508.1190000000001</v>
      </c>
      <c r="J7" s="58">
        <v>1373</v>
      </c>
    </row>
    <row r="8" spans="1:10" ht="15" customHeight="1">
      <c r="A8" s="32" t="s">
        <v>14</v>
      </c>
      <c r="B8" s="3"/>
      <c r="C8" s="3"/>
      <c r="D8" s="3"/>
      <c r="E8" s="82">
        <v>-385.27</v>
      </c>
      <c r="F8" s="52">
        <v>-381.4080000000001</v>
      </c>
      <c r="G8" s="82">
        <v>-1568.4960000000003</v>
      </c>
      <c r="H8" s="52">
        <v>-1471.451</v>
      </c>
      <c r="I8" s="52">
        <v>-1313.015</v>
      </c>
      <c r="J8" s="52">
        <v>-1203</v>
      </c>
    </row>
    <row r="9" spans="1:10" ht="15" customHeight="1">
      <c r="A9" s="32" t="s">
        <v>15</v>
      </c>
      <c r="B9" s="3"/>
      <c r="C9" s="3"/>
      <c r="D9" s="3"/>
      <c r="E9" s="82"/>
      <c r="F9" s="52"/>
      <c r="G9" s="82"/>
      <c r="H9" s="52"/>
      <c r="I9" s="52"/>
      <c r="J9" s="52"/>
    </row>
    <row r="10" spans="1:10" ht="15" customHeight="1">
      <c r="A10" s="32" t="s">
        <v>16</v>
      </c>
      <c r="B10" s="3"/>
      <c r="C10" s="3"/>
      <c r="D10" s="3"/>
      <c r="E10" s="82"/>
      <c r="F10" s="52"/>
      <c r="G10" s="82"/>
      <c r="H10" s="52"/>
      <c r="I10" s="52"/>
      <c r="J10" s="52"/>
    </row>
    <row r="11" spans="1:10" ht="15" customHeight="1">
      <c r="A11" s="33" t="s">
        <v>17</v>
      </c>
      <c r="B11" s="26"/>
      <c r="C11" s="26"/>
      <c r="D11" s="26"/>
      <c r="E11" s="80"/>
      <c r="F11" s="54"/>
      <c r="G11" s="80"/>
      <c r="H11" s="54"/>
      <c r="I11" s="54"/>
      <c r="J11" s="54"/>
    </row>
    <row r="12" spans="1:10" ht="15" customHeight="1">
      <c r="A12" s="12" t="s">
        <v>0</v>
      </c>
      <c r="B12" s="12"/>
      <c r="C12" s="12"/>
      <c r="D12" s="12"/>
      <c r="E12" s="83">
        <f aca="true" t="shared" si="0" ref="E12:J12">SUM(E7:E11)</f>
        <v>46.86600000000004</v>
      </c>
      <c r="F12" s="58">
        <f t="shared" si="0"/>
        <v>53.54899999999992</v>
      </c>
      <c r="G12" s="83">
        <f t="shared" si="0"/>
        <v>234.67399999999975</v>
      </c>
      <c r="H12" s="58">
        <f t="shared" si="0"/>
        <v>216.54800000000023</v>
      </c>
      <c r="I12" s="58">
        <f t="shared" si="0"/>
        <v>195.10400000000004</v>
      </c>
      <c r="J12" s="58">
        <f t="shared" si="0"/>
        <v>170</v>
      </c>
    </row>
    <row r="13" spans="1:10" ht="15" customHeight="1">
      <c r="A13" s="33" t="s">
        <v>96</v>
      </c>
      <c r="B13" s="26"/>
      <c r="C13" s="26"/>
      <c r="D13" s="26"/>
      <c r="E13" s="80">
        <v>-9.61</v>
      </c>
      <c r="F13" s="54">
        <v>-9.392</v>
      </c>
      <c r="G13" s="80">
        <v>-37.694</v>
      </c>
      <c r="H13" s="54">
        <v>-35.150000000000006</v>
      </c>
      <c r="I13" s="54">
        <v>-33.315</v>
      </c>
      <c r="J13" s="54">
        <v>-30</v>
      </c>
    </row>
    <row r="14" spans="1:10" ht="15" customHeight="1">
      <c r="A14" s="12" t="s">
        <v>1</v>
      </c>
      <c r="B14" s="12"/>
      <c r="C14" s="12"/>
      <c r="D14" s="12"/>
      <c r="E14" s="83">
        <f aca="true" t="shared" si="1" ref="E14:J14">SUM(E12:E13)</f>
        <v>37.25600000000004</v>
      </c>
      <c r="F14" s="58">
        <f t="shared" si="1"/>
        <v>44.156999999999925</v>
      </c>
      <c r="G14" s="83">
        <f t="shared" si="1"/>
        <v>196.97999999999973</v>
      </c>
      <c r="H14" s="58">
        <f t="shared" si="1"/>
        <v>181.39800000000022</v>
      </c>
      <c r="I14" s="58">
        <f t="shared" si="1"/>
        <v>161.78900000000004</v>
      </c>
      <c r="J14" s="58">
        <f t="shared" si="1"/>
        <v>140</v>
      </c>
    </row>
    <row r="15" spans="1:10" ht="15" customHeight="1">
      <c r="A15" s="32" t="s">
        <v>19</v>
      </c>
      <c r="B15" s="4"/>
      <c r="C15" s="4"/>
      <c r="D15" s="4"/>
      <c r="E15" s="82">
        <v>-1.455</v>
      </c>
      <c r="F15" s="52">
        <v>-1.455</v>
      </c>
      <c r="G15" s="82">
        <v>-5.82</v>
      </c>
      <c r="H15" s="52">
        <v>-5.82</v>
      </c>
      <c r="I15" s="52">
        <v>-5.82</v>
      </c>
      <c r="J15" s="52">
        <v>-5</v>
      </c>
    </row>
    <row r="16" spans="1:10" ht="15" customHeight="1">
      <c r="A16" s="33" t="s">
        <v>20</v>
      </c>
      <c r="B16" s="26"/>
      <c r="C16" s="26"/>
      <c r="D16" s="26"/>
      <c r="E16" s="80"/>
      <c r="F16" s="54"/>
      <c r="G16" s="80"/>
      <c r="H16" s="54"/>
      <c r="I16" s="54"/>
      <c r="J16" s="54"/>
    </row>
    <row r="17" spans="1:10" ht="15" customHeight="1">
      <c r="A17" s="12" t="s">
        <v>2</v>
      </c>
      <c r="B17" s="12"/>
      <c r="C17" s="12"/>
      <c r="D17" s="12"/>
      <c r="E17" s="83">
        <f aca="true" t="shared" si="2" ref="E17:J17">SUM(E14:E16)</f>
        <v>35.801000000000045</v>
      </c>
      <c r="F17" s="58">
        <f t="shared" si="2"/>
        <v>42.70199999999993</v>
      </c>
      <c r="G17" s="83">
        <f t="shared" si="2"/>
        <v>191.15999999999974</v>
      </c>
      <c r="H17" s="58">
        <f t="shared" si="2"/>
        <v>175.57800000000023</v>
      </c>
      <c r="I17" s="58">
        <f t="shared" si="2"/>
        <v>155.96900000000005</v>
      </c>
      <c r="J17" s="58">
        <f t="shared" si="2"/>
        <v>135</v>
      </c>
    </row>
    <row r="18" spans="1:10" ht="15" customHeight="1">
      <c r="A18" s="32" t="s">
        <v>21</v>
      </c>
      <c r="B18" s="3"/>
      <c r="C18" s="3"/>
      <c r="D18" s="3"/>
      <c r="E18" s="82">
        <v>0.8950000000000001</v>
      </c>
      <c r="F18" s="52">
        <v>1.159</v>
      </c>
      <c r="G18" s="82">
        <v>2.463</v>
      </c>
      <c r="H18" s="52">
        <v>9.692</v>
      </c>
      <c r="I18" s="52">
        <v>6.309</v>
      </c>
      <c r="J18" s="52">
        <v>2</v>
      </c>
    </row>
    <row r="19" spans="1:10" ht="15" customHeight="1">
      <c r="A19" s="33" t="s">
        <v>22</v>
      </c>
      <c r="B19" s="26"/>
      <c r="C19" s="26"/>
      <c r="D19" s="26" t="s">
        <v>71</v>
      </c>
      <c r="E19" s="80">
        <v>-8.639</v>
      </c>
      <c r="F19" s="54">
        <v>-11.909</v>
      </c>
      <c r="G19" s="80">
        <v>-45.722</v>
      </c>
      <c r="H19" s="54">
        <v>-74.60000000000001</v>
      </c>
      <c r="I19" s="54">
        <v>-70.787</v>
      </c>
      <c r="J19" s="54">
        <v>-53</v>
      </c>
    </row>
    <row r="20" spans="1:10" ht="15" customHeight="1">
      <c r="A20" s="12" t="s">
        <v>3</v>
      </c>
      <c r="B20" s="12"/>
      <c r="C20" s="12"/>
      <c r="D20" s="12"/>
      <c r="E20" s="83">
        <f aca="true" t="shared" si="3" ref="E20:J20">SUM(E17:E19)</f>
        <v>28.05700000000005</v>
      </c>
      <c r="F20" s="58">
        <f t="shared" si="3"/>
        <v>31.951999999999927</v>
      </c>
      <c r="G20" s="83">
        <f t="shared" si="3"/>
        <v>147.90099999999973</v>
      </c>
      <c r="H20" s="58">
        <f t="shared" si="3"/>
        <v>110.67000000000023</v>
      </c>
      <c r="I20" s="58">
        <f t="shared" si="3"/>
        <v>91.49100000000004</v>
      </c>
      <c r="J20" s="58">
        <f t="shared" si="3"/>
        <v>84</v>
      </c>
    </row>
    <row r="21" spans="1:10" ht="15" customHeight="1">
      <c r="A21" s="32" t="s">
        <v>23</v>
      </c>
      <c r="B21" s="3"/>
      <c r="C21" s="3"/>
      <c r="D21" s="3"/>
      <c r="E21" s="82">
        <v>-3.105</v>
      </c>
      <c r="F21" s="52">
        <v>-6.9</v>
      </c>
      <c r="G21" s="82">
        <v>-29.643000000000004</v>
      </c>
      <c r="H21" s="52">
        <v>-24.138</v>
      </c>
      <c r="I21" s="52">
        <v>-24.983000000000004</v>
      </c>
      <c r="J21" s="52">
        <v>-19</v>
      </c>
    </row>
    <row r="22" spans="1:10" ht="15" customHeight="1">
      <c r="A22" s="33" t="s">
        <v>114</v>
      </c>
      <c r="B22" s="28"/>
      <c r="C22" s="28"/>
      <c r="D22" s="28"/>
      <c r="E22" s="80"/>
      <c r="F22" s="54"/>
      <c r="G22" s="80"/>
      <c r="H22" s="54"/>
      <c r="I22" s="54"/>
      <c r="J22" s="54"/>
    </row>
    <row r="23" spans="1:10" ht="15" customHeight="1">
      <c r="A23" s="36" t="s">
        <v>24</v>
      </c>
      <c r="B23" s="13"/>
      <c r="C23" s="13"/>
      <c r="D23" s="13"/>
      <c r="E23" s="83">
        <f aca="true" t="shared" si="4" ref="E23:J23">SUM(E20:E22)</f>
        <v>24.952000000000048</v>
      </c>
      <c r="F23" s="58">
        <f t="shared" si="4"/>
        <v>25.05199999999993</v>
      </c>
      <c r="G23" s="83">
        <f t="shared" si="4"/>
        <v>118.25799999999973</v>
      </c>
      <c r="H23" s="58">
        <f t="shared" si="4"/>
        <v>86.53200000000022</v>
      </c>
      <c r="I23" s="58">
        <f t="shared" si="4"/>
        <v>66.50800000000004</v>
      </c>
      <c r="J23" s="58">
        <f t="shared" si="4"/>
        <v>65</v>
      </c>
    </row>
    <row r="24" spans="1:10" ht="15" customHeight="1">
      <c r="A24" s="32" t="s">
        <v>25</v>
      </c>
      <c r="B24" s="3"/>
      <c r="C24" s="3"/>
      <c r="D24" s="3"/>
      <c r="E24" s="79">
        <f aca="true" t="shared" si="5" ref="E24:J24">E23-E25</f>
        <v>24.952000000000048</v>
      </c>
      <c r="F24" s="55">
        <f t="shared" si="5"/>
        <v>25.05199999999993</v>
      </c>
      <c r="G24" s="79">
        <f t="shared" si="5"/>
        <v>118.25799999999973</v>
      </c>
      <c r="H24" s="55">
        <f t="shared" si="5"/>
        <v>86.82600000000022</v>
      </c>
      <c r="I24" s="55">
        <f t="shared" si="5"/>
        <v>66.50800000000004</v>
      </c>
      <c r="J24" s="55">
        <f t="shared" si="5"/>
        <v>65</v>
      </c>
    </row>
    <row r="25" spans="1:10" ht="15" customHeight="1">
      <c r="A25" s="32" t="s">
        <v>117</v>
      </c>
      <c r="B25" s="3"/>
      <c r="C25" s="3"/>
      <c r="D25" s="3"/>
      <c r="E25" s="82"/>
      <c r="F25" s="52"/>
      <c r="G25" s="82"/>
      <c r="H25" s="52">
        <v>-0.29400000000000004</v>
      </c>
      <c r="I25" s="52"/>
      <c r="J25" s="52"/>
    </row>
    <row r="26" spans="1:10" ht="15">
      <c r="A26" s="3"/>
      <c r="B26" s="3"/>
      <c r="C26" s="3"/>
      <c r="D26" s="3"/>
      <c r="E26" s="52"/>
      <c r="F26" s="52"/>
      <c r="G26" s="52"/>
      <c r="H26" s="52"/>
      <c r="I26" s="52"/>
      <c r="J26" s="52"/>
    </row>
    <row r="27" spans="1:10" ht="12.75" customHeight="1">
      <c r="A27" s="62"/>
      <c r="B27" s="62"/>
      <c r="C27" s="67"/>
      <c r="D27" s="64"/>
      <c r="E27" s="65">
        <f aca="true" t="shared" si="6" ref="E27:J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2006</v>
      </c>
    </row>
    <row r="28" spans="1:10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</row>
    <row r="29" spans="1:10" s="20" customFormat="1" ht="15" customHeight="1">
      <c r="A29" s="63" t="s">
        <v>112</v>
      </c>
      <c r="B29" s="72"/>
      <c r="C29" s="67"/>
      <c r="D29" s="67"/>
      <c r="E29" s="86">
        <f>IF(E$5=0,"",E$5)</f>
      </c>
      <c r="F29" s="86">
        <f>IF(F$5=0,"",F$5)</f>
      </c>
      <c r="G29" s="86">
        <f>IF(G$5=0,"",G$5)</f>
      </c>
      <c r="H29" s="86">
        <f>IF(H$5=0,"",H$5)</f>
      </c>
      <c r="I29" s="86">
        <f>IF(I$5=0,"",I$5)</f>
      </c>
      <c r="J29" s="86"/>
    </row>
    <row r="30" spans="5:10" ht="1.5" customHeight="1">
      <c r="E30" s="42"/>
      <c r="F30" s="42"/>
      <c r="G30" s="42"/>
      <c r="H30" s="42"/>
      <c r="I30" s="42"/>
      <c r="J30" s="42"/>
    </row>
    <row r="31" spans="1:10" ht="15" customHeight="1">
      <c r="A31" s="32" t="s">
        <v>4</v>
      </c>
      <c r="B31" s="9"/>
      <c r="C31" s="9"/>
      <c r="D31" s="9"/>
      <c r="E31" s="82">
        <v>1872.355</v>
      </c>
      <c r="F31" s="52">
        <v>1896.9340000000002</v>
      </c>
      <c r="G31" s="82">
        <v>1891.172</v>
      </c>
      <c r="H31" s="52">
        <v>1867.343</v>
      </c>
      <c r="I31" s="52">
        <v>1857.2140000000002</v>
      </c>
      <c r="J31" s="52">
        <v>1728.786</v>
      </c>
    </row>
    <row r="32" spans="1:10" ht="15" customHeight="1">
      <c r="A32" s="32" t="s">
        <v>27</v>
      </c>
      <c r="B32" s="8"/>
      <c r="C32" s="8"/>
      <c r="D32" s="8"/>
      <c r="E32" s="82">
        <v>120.17400000000004</v>
      </c>
      <c r="F32" s="52">
        <v>125.38000000000002</v>
      </c>
      <c r="G32" s="82">
        <v>121.67000000000002</v>
      </c>
      <c r="H32" s="52">
        <v>127.917</v>
      </c>
      <c r="I32" s="52">
        <v>129.512</v>
      </c>
      <c r="J32" s="52">
        <v>134.47400000000002</v>
      </c>
    </row>
    <row r="33" spans="1:10" ht="15" customHeight="1">
      <c r="A33" s="32" t="s">
        <v>28</v>
      </c>
      <c r="B33" s="8"/>
      <c r="C33" s="8"/>
      <c r="D33" s="8"/>
      <c r="E33" s="82">
        <v>113.74399999999997</v>
      </c>
      <c r="F33" s="52">
        <v>121.52600000000004</v>
      </c>
      <c r="G33" s="82">
        <v>119.827</v>
      </c>
      <c r="H33" s="52">
        <v>121.57800000000006</v>
      </c>
      <c r="I33" s="52">
        <v>108.64700000000005</v>
      </c>
      <c r="J33" s="52">
        <v>100.58399999999997</v>
      </c>
    </row>
    <row r="34" spans="1:10" ht="15" customHeight="1">
      <c r="A34" s="32" t="s">
        <v>29</v>
      </c>
      <c r="B34" s="8"/>
      <c r="C34" s="8"/>
      <c r="D34" s="8"/>
      <c r="E34" s="82">
        <v>131.847</v>
      </c>
      <c r="F34" s="52">
        <v>83.638</v>
      </c>
      <c r="G34" s="82">
        <v>105.836</v>
      </c>
      <c r="H34" s="52">
        <v>78.311</v>
      </c>
      <c r="I34" s="52">
        <v>75.676</v>
      </c>
      <c r="J34" s="52">
        <v>43.358000000000004</v>
      </c>
    </row>
    <row r="35" spans="1:10" ht="15" customHeight="1">
      <c r="A35" s="33" t="s">
        <v>30</v>
      </c>
      <c r="B35" s="26"/>
      <c r="C35" s="26"/>
      <c r="D35" s="26"/>
      <c r="E35" s="80">
        <v>37.10300000000001</v>
      </c>
      <c r="F35" s="54">
        <v>42.003</v>
      </c>
      <c r="G35" s="80">
        <v>32.012</v>
      </c>
      <c r="H35" s="54">
        <v>33.974000000000004</v>
      </c>
      <c r="I35" s="54">
        <v>45.35</v>
      </c>
      <c r="J35" s="54">
        <v>41.019</v>
      </c>
    </row>
    <row r="36" spans="1:10" ht="15" customHeight="1">
      <c r="A36" s="34" t="s">
        <v>31</v>
      </c>
      <c r="B36" s="12"/>
      <c r="C36" s="12"/>
      <c r="D36" s="12"/>
      <c r="E36" s="83">
        <f aca="true" t="shared" si="7" ref="E36:J36">SUM(E31:E35)</f>
        <v>2275.2230000000004</v>
      </c>
      <c r="F36" s="114">
        <f t="shared" si="7"/>
        <v>2269.481</v>
      </c>
      <c r="G36" s="83">
        <f t="shared" si="7"/>
        <v>2270.517</v>
      </c>
      <c r="H36" s="58">
        <f t="shared" si="7"/>
        <v>2229.1230000000005</v>
      </c>
      <c r="I36" s="58">
        <f t="shared" si="7"/>
        <v>2216.399</v>
      </c>
      <c r="J36" s="58">
        <f t="shared" si="7"/>
        <v>2048.221</v>
      </c>
    </row>
    <row r="37" spans="1:10" ht="15" customHeight="1">
      <c r="A37" s="32" t="s">
        <v>32</v>
      </c>
      <c r="B37" s="3"/>
      <c r="C37" s="3"/>
      <c r="D37" s="3"/>
      <c r="E37" s="82">
        <v>32.462</v>
      </c>
      <c r="F37" s="52">
        <v>30.103</v>
      </c>
      <c r="G37" s="82">
        <v>31.193</v>
      </c>
      <c r="H37" s="52">
        <v>30.141000000000002</v>
      </c>
      <c r="I37" s="52">
        <v>30.464</v>
      </c>
      <c r="J37" s="52">
        <v>28.989</v>
      </c>
    </row>
    <row r="38" spans="1:10" ht="15" customHeight="1">
      <c r="A38" s="32" t="s">
        <v>33</v>
      </c>
      <c r="B38" s="3"/>
      <c r="C38" s="3"/>
      <c r="D38" s="3"/>
      <c r="E38" s="82"/>
      <c r="F38" s="52"/>
      <c r="G38" s="82"/>
      <c r="H38" s="52"/>
      <c r="I38" s="52"/>
      <c r="J38" s="52"/>
    </row>
    <row r="39" spans="1:10" ht="15" customHeight="1">
      <c r="A39" s="32" t="s">
        <v>34</v>
      </c>
      <c r="B39" s="3"/>
      <c r="C39" s="3"/>
      <c r="D39" s="3"/>
      <c r="E39" s="82">
        <v>415.15500000000003</v>
      </c>
      <c r="F39" s="52">
        <v>426.568</v>
      </c>
      <c r="G39" s="82">
        <v>408.35300000000007</v>
      </c>
      <c r="H39" s="52">
        <v>393.42</v>
      </c>
      <c r="I39" s="52">
        <v>352.73900000000003</v>
      </c>
      <c r="J39" s="52">
        <v>299.543</v>
      </c>
    </row>
    <row r="40" spans="1:10" ht="15" customHeight="1">
      <c r="A40" s="32" t="s">
        <v>35</v>
      </c>
      <c r="B40" s="3"/>
      <c r="C40" s="3"/>
      <c r="D40" s="3"/>
      <c r="E40" s="82">
        <v>60.304</v>
      </c>
      <c r="F40" s="52">
        <v>31.594</v>
      </c>
      <c r="G40" s="82">
        <v>76.20100000000001</v>
      </c>
      <c r="H40" s="52">
        <v>38.045</v>
      </c>
      <c r="I40" s="52">
        <v>78.995</v>
      </c>
      <c r="J40" s="52">
        <v>75.137</v>
      </c>
    </row>
    <row r="41" spans="1:10" ht="15" customHeight="1">
      <c r="A41" s="33" t="s">
        <v>36</v>
      </c>
      <c r="B41" s="26"/>
      <c r="C41" s="26"/>
      <c r="D41" s="26"/>
      <c r="E41" s="80"/>
      <c r="F41" s="54"/>
      <c r="G41" s="80"/>
      <c r="H41" s="54"/>
      <c r="I41" s="54"/>
      <c r="J41" s="54"/>
    </row>
    <row r="42" spans="1:10" ht="15" customHeight="1">
      <c r="A42" s="35" t="s">
        <v>37</v>
      </c>
      <c r="B42" s="23"/>
      <c r="C42" s="23"/>
      <c r="D42" s="23"/>
      <c r="E42" s="88">
        <f aca="true" t="shared" si="8" ref="E42:J42">SUM(E37:E41)</f>
        <v>507.92100000000005</v>
      </c>
      <c r="F42" s="131">
        <f t="shared" si="8"/>
        <v>488.265</v>
      </c>
      <c r="G42" s="88">
        <f t="shared" si="8"/>
        <v>515.7470000000001</v>
      </c>
      <c r="H42" s="89">
        <f t="shared" si="8"/>
        <v>461.60600000000005</v>
      </c>
      <c r="I42" s="89">
        <f t="shared" si="8"/>
        <v>462.19800000000004</v>
      </c>
      <c r="J42" s="89">
        <f t="shared" si="8"/>
        <v>403.669</v>
      </c>
    </row>
    <row r="43" spans="1:10" ht="15" customHeight="1">
      <c r="A43" s="34" t="s">
        <v>38</v>
      </c>
      <c r="B43" s="11"/>
      <c r="C43" s="11"/>
      <c r="D43" s="11"/>
      <c r="E43" s="83">
        <f aca="true" t="shared" si="9" ref="E43:J43">E36+E42</f>
        <v>2783.1440000000002</v>
      </c>
      <c r="F43" s="114">
        <f t="shared" si="9"/>
        <v>2757.746</v>
      </c>
      <c r="G43" s="83">
        <f t="shared" si="9"/>
        <v>2786.264</v>
      </c>
      <c r="H43" s="58">
        <f t="shared" si="9"/>
        <v>2690.7290000000007</v>
      </c>
      <c r="I43" s="58">
        <f t="shared" si="9"/>
        <v>2678.5969999999998</v>
      </c>
      <c r="J43" s="58">
        <f t="shared" si="9"/>
        <v>2451.89</v>
      </c>
    </row>
    <row r="44" spans="1:10" ht="15" customHeight="1">
      <c r="A44" s="32" t="s">
        <v>39</v>
      </c>
      <c r="B44" s="3"/>
      <c r="C44" s="3"/>
      <c r="D44" s="3" t="s">
        <v>72</v>
      </c>
      <c r="E44" s="82">
        <v>969.766</v>
      </c>
      <c r="F44" s="52">
        <v>873.103</v>
      </c>
      <c r="G44" s="82">
        <v>964.6610000000001</v>
      </c>
      <c r="H44" s="52">
        <v>821.072</v>
      </c>
      <c r="I44" s="52">
        <v>750.8710000000001</v>
      </c>
      <c r="J44" s="52">
        <v>660</v>
      </c>
    </row>
    <row r="45" spans="1:10" ht="15" customHeight="1">
      <c r="A45" s="32" t="s">
        <v>116</v>
      </c>
      <c r="B45" s="3"/>
      <c r="C45" s="3"/>
      <c r="D45" s="3"/>
      <c r="E45" s="82"/>
      <c r="F45" s="52"/>
      <c r="G45" s="82"/>
      <c r="H45" s="52"/>
      <c r="I45" s="52">
        <v>0.29400000000000004</v>
      </c>
      <c r="J45" s="52"/>
    </row>
    <row r="46" spans="1:10" ht="15" customHeight="1">
      <c r="A46" s="32" t="s">
        <v>41</v>
      </c>
      <c r="B46" s="3"/>
      <c r="C46" s="3"/>
      <c r="D46" s="3"/>
      <c r="E46" s="82">
        <v>47.583000000000006</v>
      </c>
      <c r="F46" s="52">
        <v>46.260000000000005</v>
      </c>
      <c r="G46" s="82">
        <v>47.34</v>
      </c>
      <c r="H46" s="52">
        <v>45.94500000000001</v>
      </c>
      <c r="I46" s="52">
        <v>44.652</v>
      </c>
      <c r="J46" s="52">
        <v>43</v>
      </c>
    </row>
    <row r="47" spans="1:10" ht="15" customHeight="1">
      <c r="A47" s="32" t="s">
        <v>42</v>
      </c>
      <c r="B47" s="3"/>
      <c r="C47" s="3"/>
      <c r="D47" s="3"/>
      <c r="E47" s="82">
        <v>811.0110000000002</v>
      </c>
      <c r="F47" s="52">
        <v>745.02</v>
      </c>
      <c r="G47" s="82">
        <v>774.0450000000001</v>
      </c>
      <c r="H47" s="52">
        <v>711.855</v>
      </c>
      <c r="I47" s="52">
        <v>654.4370000000001</v>
      </c>
      <c r="J47" s="52">
        <v>418.89000000000004</v>
      </c>
    </row>
    <row r="48" spans="1:10" ht="15" customHeight="1">
      <c r="A48" s="32" t="s">
        <v>43</v>
      </c>
      <c r="B48" s="3"/>
      <c r="C48" s="3"/>
      <c r="D48" s="3"/>
      <c r="E48" s="82">
        <v>719.5550000000001</v>
      </c>
      <c r="F48" s="52">
        <v>851.7349999999999</v>
      </c>
      <c r="G48" s="82">
        <v>758.9010000000001</v>
      </c>
      <c r="H48" s="52">
        <v>877.7550000000001</v>
      </c>
      <c r="I48" s="52">
        <v>1014.638</v>
      </c>
      <c r="J48" s="52">
        <v>1005</v>
      </c>
    </row>
    <row r="49" spans="1:10" ht="15" customHeight="1">
      <c r="A49" s="32" t="s">
        <v>44</v>
      </c>
      <c r="B49" s="3"/>
      <c r="C49" s="3"/>
      <c r="D49" s="3"/>
      <c r="E49" s="82">
        <v>235.22900000000004</v>
      </c>
      <c r="F49" s="52">
        <v>241.628</v>
      </c>
      <c r="G49" s="82">
        <v>241.317</v>
      </c>
      <c r="H49" s="52">
        <v>234.10200000000003</v>
      </c>
      <c r="I49" s="52">
        <v>213.705</v>
      </c>
      <c r="J49" s="52">
        <v>325</v>
      </c>
    </row>
    <row r="50" spans="1:10" ht="15" customHeight="1">
      <c r="A50" s="32" t="s">
        <v>102</v>
      </c>
      <c r="B50" s="3"/>
      <c r="C50" s="3"/>
      <c r="D50" s="3"/>
      <c r="E50" s="82"/>
      <c r="F50" s="52"/>
      <c r="G50" s="82"/>
      <c r="H50" s="52"/>
      <c r="I50" s="52"/>
      <c r="J50" s="52"/>
    </row>
    <row r="51" spans="1:10" ht="15" customHeight="1">
      <c r="A51" s="33" t="s">
        <v>45</v>
      </c>
      <c r="B51" s="26"/>
      <c r="C51" s="26"/>
      <c r="D51" s="26"/>
      <c r="E51" s="80"/>
      <c r="F51" s="54"/>
      <c r="G51" s="80"/>
      <c r="H51" s="54"/>
      <c r="I51" s="54"/>
      <c r="J51" s="54"/>
    </row>
    <row r="52" spans="1:10" ht="15" customHeight="1">
      <c r="A52" s="34" t="s">
        <v>46</v>
      </c>
      <c r="B52" s="11"/>
      <c r="C52" s="11"/>
      <c r="D52" s="11"/>
      <c r="E52" s="83">
        <f aca="true" t="shared" si="10" ref="E52:J52">SUM(E44:E51)</f>
        <v>2783.1440000000002</v>
      </c>
      <c r="F52" s="114">
        <f t="shared" si="10"/>
        <v>2757.7459999999996</v>
      </c>
      <c r="G52" s="83">
        <f t="shared" si="10"/>
        <v>2786.264</v>
      </c>
      <c r="H52" s="58">
        <f t="shared" si="10"/>
        <v>2690.7290000000003</v>
      </c>
      <c r="I52" s="58">
        <f t="shared" si="10"/>
        <v>2678.597</v>
      </c>
      <c r="J52" s="58">
        <f t="shared" si="10"/>
        <v>2451.8900000000003</v>
      </c>
    </row>
    <row r="53" spans="1:10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</row>
    <row r="54" spans="1:10" ht="12.75" customHeight="1">
      <c r="A54" s="73"/>
      <c r="B54" s="62"/>
      <c r="C54" s="64"/>
      <c r="D54" s="64"/>
      <c r="E54" s="65">
        <f aca="true" t="shared" si="11" ref="E54:J54">E$3</f>
        <v>2010</v>
      </c>
      <c r="F54" s="65">
        <f t="shared" si="11"/>
        <v>2009</v>
      </c>
      <c r="G54" s="65">
        <f t="shared" si="11"/>
        <v>2009</v>
      </c>
      <c r="H54" s="65">
        <f t="shared" si="11"/>
        <v>2008</v>
      </c>
      <c r="I54" s="65">
        <f t="shared" si="11"/>
        <v>2007</v>
      </c>
      <c r="J54" s="65">
        <f t="shared" si="11"/>
        <v>2006</v>
      </c>
    </row>
    <row r="55" spans="1:10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</row>
    <row r="56" spans="1:10" s="20" customFormat="1" ht="12.75" customHeight="1">
      <c r="A56" s="73" t="s">
        <v>111</v>
      </c>
      <c r="B56" s="72"/>
      <c r="C56" s="67"/>
      <c r="D56" s="67"/>
      <c r="E56" s="86">
        <f>IF(E$5=0,"",E$5)</f>
      </c>
      <c r="F56" s="86">
        <f>IF(F$5=0,"",F$5)</f>
      </c>
      <c r="G56" s="86"/>
      <c r="H56" s="86">
        <f>IF(H$5=0,"",H$5)</f>
      </c>
      <c r="I56" s="86">
        <f>IF(I$5=0,"",I$5)</f>
      </c>
      <c r="J56" s="86"/>
    </row>
    <row r="57" spans="5:10" ht="1.5" customHeight="1">
      <c r="E57" s="42"/>
      <c r="F57" s="42"/>
      <c r="G57" s="42"/>
      <c r="H57" s="42"/>
      <c r="I57" s="42"/>
      <c r="J57" s="42"/>
    </row>
    <row r="58" spans="1:10" ht="24.75" customHeight="1">
      <c r="A58" s="167" t="s">
        <v>48</v>
      </c>
      <c r="B58" s="167"/>
      <c r="C58" s="10"/>
      <c r="D58" s="10"/>
      <c r="E58" s="79">
        <v>38.581</v>
      </c>
      <c r="F58" s="55">
        <v>37.46</v>
      </c>
      <c r="G58" s="79">
        <v>168.816</v>
      </c>
      <c r="H58" s="55">
        <v>144.00000000000003</v>
      </c>
      <c r="I58" s="55">
        <v>200.45300000000003</v>
      </c>
      <c r="J58" s="55">
        <v>132</v>
      </c>
    </row>
    <row r="59" spans="1:10" ht="15" customHeight="1">
      <c r="A59" s="165" t="s">
        <v>49</v>
      </c>
      <c r="B59" s="165"/>
      <c r="C59" s="27"/>
      <c r="D59" s="27"/>
      <c r="E59" s="80">
        <v>15.216000000000001</v>
      </c>
      <c r="F59" s="54">
        <v>-4.856000000000005</v>
      </c>
      <c r="G59" s="80">
        <v>49.75899999999999</v>
      </c>
      <c r="H59" s="54">
        <v>15</v>
      </c>
      <c r="I59" s="54">
        <v>-27</v>
      </c>
      <c r="J59" s="54">
        <v>19</v>
      </c>
    </row>
    <row r="60" spans="1:10" ht="15" customHeight="1">
      <c r="A60" s="168" t="s">
        <v>50</v>
      </c>
      <c r="B60" s="168"/>
      <c r="C60" s="29"/>
      <c r="D60" s="29"/>
      <c r="E60" s="81">
        <f aca="true" t="shared" si="12" ref="E60:J60">SUM(E58:E59)</f>
        <v>53.797000000000004</v>
      </c>
      <c r="F60" s="59">
        <f t="shared" si="12"/>
        <v>32.604</v>
      </c>
      <c r="G60" s="81">
        <f t="shared" si="12"/>
        <v>218.575</v>
      </c>
      <c r="H60" s="59">
        <f t="shared" si="12"/>
        <v>159.00000000000003</v>
      </c>
      <c r="I60" s="59">
        <f t="shared" si="12"/>
        <v>173.45300000000003</v>
      </c>
      <c r="J60" s="59">
        <f t="shared" si="12"/>
        <v>151</v>
      </c>
    </row>
    <row r="61" spans="1:10" ht="15" customHeight="1">
      <c r="A61" s="167" t="s">
        <v>51</v>
      </c>
      <c r="B61" s="167"/>
      <c r="C61" s="3"/>
      <c r="D61" s="3"/>
      <c r="E61" s="82">
        <v>-30.772</v>
      </c>
      <c r="F61" s="52">
        <v>-8.773</v>
      </c>
      <c r="G61" s="82">
        <v>-52.479</v>
      </c>
      <c r="H61" s="52">
        <v>-35.774</v>
      </c>
      <c r="I61" s="52">
        <v>-89</v>
      </c>
      <c r="J61" s="52">
        <v>-55</v>
      </c>
    </row>
    <row r="62" spans="1:10" ht="15" customHeight="1">
      <c r="A62" s="165" t="s">
        <v>103</v>
      </c>
      <c r="B62" s="165"/>
      <c r="C62" s="26"/>
      <c r="D62" s="26"/>
      <c r="E62" s="80">
        <v>1.002</v>
      </c>
      <c r="F62" s="54">
        <v>0.259</v>
      </c>
      <c r="G62" s="80">
        <v>5.172000000000001</v>
      </c>
      <c r="H62" s="54">
        <v>4</v>
      </c>
      <c r="I62" s="54">
        <v>4</v>
      </c>
      <c r="J62" s="54">
        <v>9</v>
      </c>
    </row>
    <row r="63" spans="1:10" ht="24" customHeight="1">
      <c r="A63" s="168" t="s">
        <v>52</v>
      </c>
      <c r="B63" s="168"/>
      <c r="C63" s="30"/>
      <c r="D63" s="30"/>
      <c r="E63" s="81">
        <f aca="true" t="shared" si="13" ref="E63:J63">SUM(E60:E62)</f>
        <v>24.027000000000005</v>
      </c>
      <c r="F63" s="59">
        <f t="shared" si="13"/>
        <v>24.09</v>
      </c>
      <c r="G63" s="81">
        <f t="shared" si="13"/>
        <v>171.268</v>
      </c>
      <c r="H63" s="59">
        <f t="shared" si="13"/>
        <v>127.22600000000003</v>
      </c>
      <c r="I63" s="59">
        <f t="shared" si="13"/>
        <v>88.45300000000003</v>
      </c>
      <c r="J63" s="59">
        <f t="shared" si="13"/>
        <v>105</v>
      </c>
    </row>
    <row r="64" spans="1:10" ht="15" customHeight="1">
      <c r="A64" s="165" t="s">
        <v>53</v>
      </c>
      <c r="B64" s="165"/>
      <c r="C64" s="31"/>
      <c r="D64" s="31"/>
      <c r="E64" s="80"/>
      <c r="F64" s="54"/>
      <c r="G64" s="80"/>
      <c r="H64" s="54"/>
      <c r="I64" s="54">
        <v>-94</v>
      </c>
      <c r="J64" s="54"/>
    </row>
    <row r="65" spans="1:10" ht="15" customHeight="1">
      <c r="A65" s="168" t="s">
        <v>54</v>
      </c>
      <c r="B65" s="168"/>
      <c r="C65" s="11"/>
      <c r="D65" s="11"/>
      <c r="E65" s="83">
        <f aca="true" t="shared" si="14" ref="E65:J65">SUM(E63:E64)</f>
        <v>24.027000000000005</v>
      </c>
      <c r="F65" s="58">
        <f t="shared" si="14"/>
        <v>24.09</v>
      </c>
      <c r="G65" s="83">
        <f t="shared" si="14"/>
        <v>171.268</v>
      </c>
      <c r="H65" s="58">
        <f t="shared" si="14"/>
        <v>127.22600000000003</v>
      </c>
      <c r="I65" s="58">
        <f t="shared" si="14"/>
        <v>-5.546999999999969</v>
      </c>
      <c r="J65" s="58">
        <f t="shared" si="14"/>
        <v>105</v>
      </c>
    </row>
    <row r="66" spans="1:10" ht="15" customHeight="1">
      <c r="A66" s="167" t="s">
        <v>55</v>
      </c>
      <c r="B66" s="167"/>
      <c r="C66" s="3"/>
      <c r="D66" s="3"/>
      <c r="E66" s="82">
        <v>-38.641</v>
      </c>
      <c r="F66" s="52">
        <v>-34.498</v>
      </c>
      <c r="G66" s="82">
        <v>-136.829</v>
      </c>
      <c r="H66" s="52">
        <v>-167</v>
      </c>
      <c r="I66" s="52">
        <v>10</v>
      </c>
      <c r="J66" s="52">
        <v>-71</v>
      </c>
    </row>
    <row r="67" spans="1:10" ht="15" customHeight="1">
      <c r="A67" s="167" t="s">
        <v>56</v>
      </c>
      <c r="B67" s="167"/>
      <c r="C67" s="3"/>
      <c r="D67" s="3"/>
      <c r="E67" s="82"/>
      <c r="F67" s="52"/>
      <c r="G67" s="82"/>
      <c r="H67" s="52"/>
      <c r="I67" s="52"/>
      <c r="J67" s="52"/>
    </row>
    <row r="68" spans="1:10" ht="15" customHeight="1">
      <c r="A68" s="167" t="s">
        <v>57</v>
      </c>
      <c r="B68" s="167"/>
      <c r="C68" s="3"/>
      <c r="D68" s="3"/>
      <c r="E68" s="82"/>
      <c r="F68" s="52"/>
      <c r="G68" s="82"/>
      <c r="H68" s="52"/>
      <c r="I68" s="52"/>
      <c r="J68" s="52"/>
    </row>
    <row r="69" spans="1:10" ht="15" customHeight="1">
      <c r="A69" s="165" t="s">
        <v>58</v>
      </c>
      <c r="B69" s="165"/>
      <c r="C69" s="26"/>
      <c r="D69" s="26"/>
      <c r="E69" s="80"/>
      <c r="F69" s="54"/>
      <c r="G69" s="80"/>
      <c r="H69" s="54"/>
      <c r="I69" s="54"/>
      <c r="J69" s="54"/>
    </row>
    <row r="70" spans="1:10" ht="15" customHeight="1">
      <c r="A70" s="37" t="s">
        <v>59</v>
      </c>
      <c r="B70" s="37"/>
      <c r="C70" s="24"/>
      <c r="D70" s="24"/>
      <c r="E70" s="84">
        <f aca="true" t="shared" si="15" ref="E70:J70">SUM(E66:E69)</f>
        <v>-38.641</v>
      </c>
      <c r="F70" s="56">
        <f t="shared" si="15"/>
        <v>-34.498</v>
      </c>
      <c r="G70" s="84">
        <f t="shared" si="15"/>
        <v>-136.829</v>
      </c>
      <c r="H70" s="56">
        <f t="shared" si="15"/>
        <v>-167</v>
      </c>
      <c r="I70" s="56">
        <f t="shared" si="15"/>
        <v>10</v>
      </c>
      <c r="J70" s="56">
        <f t="shared" si="15"/>
        <v>-71</v>
      </c>
    </row>
    <row r="71" spans="1:10" ht="15" customHeight="1">
      <c r="A71" s="168" t="s">
        <v>60</v>
      </c>
      <c r="B71" s="168"/>
      <c r="C71" s="11"/>
      <c r="D71" s="11"/>
      <c r="E71" s="83">
        <f aca="true" t="shared" si="16" ref="E71:J71">SUM(E70+E65)</f>
        <v>-14.613999999999994</v>
      </c>
      <c r="F71" s="58">
        <f t="shared" si="16"/>
        <v>-10.407999999999998</v>
      </c>
      <c r="G71" s="83">
        <f t="shared" si="16"/>
        <v>34.43899999999999</v>
      </c>
      <c r="H71" s="58">
        <f t="shared" si="16"/>
        <v>-39.77399999999997</v>
      </c>
      <c r="I71" s="58">
        <f t="shared" si="16"/>
        <v>4.453000000000031</v>
      </c>
      <c r="J71" s="58">
        <f t="shared" si="16"/>
        <v>34</v>
      </c>
    </row>
    <row r="72" spans="1:10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</row>
    <row r="73" spans="1:10" ht="12.75" customHeight="1">
      <c r="A73" s="73"/>
      <c r="B73" s="62"/>
      <c r="C73" s="64"/>
      <c r="D73" s="64"/>
      <c r="E73" s="65">
        <f aca="true" t="shared" si="17" ref="E73:J73">E$3</f>
        <v>2010</v>
      </c>
      <c r="F73" s="65">
        <f t="shared" si="17"/>
        <v>2009</v>
      </c>
      <c r="G73" s="65">
        <f t="shared" si="17"/>
        <v>2009</v>
      </c>
      <c r="H73" s="65">
        <f t="shared" si="17"/>
        <v>2008</v>
      </c>
      <c r="I73" s="65">
        <f t="shared" si="17"/>
        <v>2007</v>
      </c>
      <c r="J73" s="65">
        <f t="shared" si="17"/>
        <v>2006</v>
      </c>
    </row>
    <row r="74" spans="1:10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</row>
    <row r="75" spans="1:10" s="20" customFormat="1" ht="15" customHeight="1">
      <c r="A75" s="73" t="s">
        <v>61</v>
      </c>
      <c r="B75" s="72"/>
      <c r="C75" s="67"/>
      <c r="D75" s="67"/>
      <c r="E75" s="69">
        <f>IF(E$5=0,"",E$5)</f>
      </c>
      <c r="F75" s="69">
        <f>IF(F$5=0,"",F$5)</f>
      </c>
      <c r="G75" s="69"/>
      <c r="H75" s="69">
        <f>IF(H$5=0,"",H$5)</f>
      </c>
      <c r="I75" s="69">
        <f>IF(I$5=0,"",I$5)</f>
      </c>
      <c r="J75" s="69"/>
    </row>
    <row r="76" ht="1.5" customHeight="1"/>
    <row r="77" spans="1:10" ht="15" customHeight="1">
      <c r="A77" s="167" t="s">
        <v>62</v>
      </c>
      <c r="B77" s="167"/>
      <c r="C77" s="8"/>
      <c r="D77" s="8"/>
      <c r="E77" s="111">
        <f>IF(E14=0,"-",IF(E7=0,"-",E14/E7))*100</f>
        <v>8.621359942240415</v>
      </c>
      <c r="F77" s="60">
        <f>IF(F14=0,"-",IF(F7=0,"-",F14/F7))*100</f>
        <v>10.152038017551144</v>
      </c>
      <c r="G77" s="111">
        <f>IF(G14=0,"-",IF(G7=0,"-",G14/G7))*100</f>
        <v>10.924094788622245</v>
      </c>
      <c r="H77" s="60">
        <f>IF(H14=0,"-",IF(H7=0,"-",H14/H7)*100)</f>
        <v>10.746333380529267</v>
      </c>
      <c r="I77" s="60">
        <f>IF(I14=0,"-",IF(I7=0,"-",I14/I7)*100)</f>
        <v>10.727866965405251</v>
      </c>
      <c r="J77" s="60">
        <f>IF(J14=0,"-",IF(J7=0,"-",J14/J7)*100)</f>
        <v>10.196649672250546</v>
      </c>
    </row>
    <row r="78" spans="1:10" ht="15" customHeight="1">
      <c r="A78" s="167" t="s">
        <v>63</v>
      </c>
      <c r="B78" s="167"/>
      <c r="C78" s="8"/>
      <c r="D78" s="8"/>
      <c r="E78" s="74">
        <f aca="true" t="shared" si="18" ref="E78:J78">IF(E20=0,"-",IF(E7=0,"-",E20/E7)*100)</f>
        <v>6.492631949201188</v>
      </c>
      <c r="F78" s="60">
        <f t="shared" si="18"/>
        <v>7.346013513979527</v>
      </c>
      <c r="G78" s="74">
        <f t="shared" si="18"/>
        <v>8.202277100883428</v>
      </c>
      <c r="H78" s="60">
        <f t="shared" si="18"/>
        <v>6.556283504907302</v>
      </c>
      <c r="I78" s="60">
        <f t="shared" si="18"/>
        <v>6.0665637128104635</v>
      </c>
      <c r="J78" s="60">
        <f t="shared" si="18"/>
        <v>6.117989803350328</v>
      </c>
    </row>
    <row r="79" spans="1:10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13.244757194944565</v>
      </c>
      <c r="H79" s="61">
        <f>IF((H44=0),"-",(H24/((H44+I44)/2)*100))</f>
        <v>11.046965443403508</v>
      </c>
      <c r="I79" s="61">
        <f>IF((I44=0),"-",(I24/((I44+J44)/2)*100))</f>
        <v>9.42793494231578</v>
      </c>
      <c r="J79" s="61">
        <v>10.1</v>
      </c>
    </row>
    <row r="80" spans="1:10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11.014843810888024</v>
      </c>
      <c r="H80" s="61">
        <f>IF((H44=0),"-",((H17+H18)/((H44+H45+H46+H48+I44+I45+I46+I48)/2)*100))</f>
        <v>10.422400594954992</v>
      </c>
      <c r="I80" s="61">
        <f>IF((I44=0),"-",((I17+I18)/((I44+I45+I46+I48+J44+J45+J46+J48)/2)*100))</f>
        <v>9.224389682403217</v>
      </c>
      <c r="J80" s="61">
        <v>8</v>
      </c>
    </row>
    <row r="81" spans="1:10" ht="15" customHeight="1">
      <c r="A81" s="167" t="s">
        <v>66</v>
      </c>
      <c r="B81" s="167"/>
      <c r="C81" s="8"/>
      <c r="D81" s="8"/>
      <c r="E81" s="78">
        <f aca="true" t="shared" si="19" ref="E81:J81">IF(E44=0,"-",((E44+E45)/E52*100))</f>
        <v>34.844262460009254</v>
      </c>
      <c r="F81" s="115">
        <f t="shared" si="19"/>
        <v>31.66002235158713</v>
      </c>
      <c r="G81" s="78">
        <f t="shared" si="19"/>
        <v>34.62202433078847</v>
      </c>
      <c r="H81" s="109">
        <f t="shared" si="19"/>
        <v>30.51485303796852</v>
      </c>
      <c r="I81" s="109">
        <f t="shared" si="19"/>
        <v>28.04322561400614</v>
      </c>
      <c r="J81" s="109">
        <f t="shared" si="19"/>
        <v>26.918010188059004</v>
      </c>
    </row>
    <row r="82" spans="1:10" ht="15" customHeight="1">
      <c r="A82" s="167" t="s">
        <v>67</v>
      </c>
      <c r="B82" s="167"/>
      <c r="C82" s="8"/>
      <c r="D82" s="8"/>
      <c r="E82" s="75">
        <f aca="true" t="shared" si="20" ref="E82:J82">IF(E48=0,"-",(E48+E46-E40-E38-E34))</f>
        <v>574.9870000000001</v>
      </c>
      <c r="F82" s="116">
        <f t="shared" si="20"/>
        <v>782.7629999999998</v>
      </c>
      <c r="G82" s="75">
        <f t="shared" si="20"/>
        <v>624.2040000000001</v>
      </c>
      <c r="H82" s="1">
        <f t="shared" si="20"/>
        <v>807.3440000000002</v>
      </c>
      <c r="I82" s="1">
        <f t="shared" si="20"/>
        <v>904.6189999999999</v>
      </c>
      <c r="J82" s="1">
        <f t="shared" si="20"/>
        <v>929.5050000000001</v>
      </c>
    </row>
    <row r="83" spans="1:10" ht="15" customHeight="1">
      <c r="A83" s="167" t="s">
        <v>68</v>
      </c>
      <c r="B83" s="167"/>
      <c r="C83" s="3"/>
      <c r="D83" s="3"/>
      <c r="E83" s="76">
        <f aca="true" t="shared" si="21" ref="E83:J83">IF((E44=0),"-",((E48+E46)/(E44+E45)))</f>
        <v>0.7910547492900349</v>
      </c>
      <c r="F83" s="117">
        <f t="shared" si="21"/>
        <v>1.0285098092664897</v>
      </c>
      <c r="G83" s="76">
        <f t="shared" si="21"/>
        <v>0.8357765059435388</v>
      </c>
      <c r="H83" s="2">
        <f t="shared" si="21"/>
        <v>1.124992692480075</v>
      </c>
      <c r="I83" s="2">
        <f t="shared" si="21"/>
        <v>1.4101961619617525</v>
      </c>
      <c r="J83" s="2">
        <f t="shared" si="21"/>
        <v>1.587878787878788</v>
      </c>
    </row>
    <row r="84" spans="1:10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1178</v>
      </c>
      <c r="H84" s="22">
        <v>1175</v>
      </c>
      <c r="I84" s="22">
        <v>1032</v>
      </c>
      <c r="J84" s="22">
        <v>970</v>
      </c>
    </row>
    <row r="85" spans="1:10" ht="15" customHeight="1">
      <c r="A85" s="6" t="s">
        <v>136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 t="s">
        <v>79</v>
      </c>
      <c r="B86" s="6"/>
      <c r="C86" s="6"/>
      <c r="D86" s="6"/>
      <c r="E86" s="6"/>
      <c r="F86" s="6"/>
      <c r="G86" s="6"/>
      <c r="H86" s="6"/>
      <c r="I86" s="6"/>
      <c r="J86" s="6"/>
    </row>
    <row r="87" spans="1:10" ht="15" customHeight="1">
      <c r="A87" s="6" t="s">
        <v>137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>
      <c r="A99" s="25"/>
      <c r="B99" s="25"/>
      <c r="C99" s="25"/>
      <c r="D99" s="25"/>
      <c r="E99" s="25"/>
      <c r="F99" s="25"/>
      <c r="G99" s="25"/>
      <c r="H99" s="25"/>
      <c r="I99" s="25"/>
      <c r="J99" s="25"/>
    </row>
  </sheetData>
  <sheetProtection/>
  <mergeCells count="22">
    <mergeCell ref="A83:B83"/>
    <mergeCell ref="A84:B84"/>
    <mergeCell ref="A65:B65"/>
    <mergeCell ref="A66:B66"/>
    <mergeCell ref="A67:B67"/>
    <mergeCell ref="A68:B68"/>
    <mergeCell ref="A79:B79"/>
    <mergeCell ref="A80:B80"/>
    <mergeCell ref="A78:B78"/>
    <mergeCell ref="A81:B81"/>
    <mergeCell ref="A63:B63"/>
    <mergeCell ref="A64:B64"/>
    <mergeCell ref="A69:B69"/>
    <mergeCell ref="A71:B71"/>
    <mergeCell ref="A82:B82"/>
    <mergeCell ref="A77:B77"/>
    <mergeCell ref="A62:B62"/>
    <mergeCell ref="A1:J1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tabColor theme="0"/>
    <pageSetUpPr fitToPage="1"/>
  </sheetPr>
  <dimension ref="A1:M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66" t="s">
        <v>99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4" t="s">
        <v>18</v>
      </c>
      <c r="B2" s="14"/>
      <c r="C2" s="14"/>
      <c r="D2" s="14"/>
      <c r="E2" s="15"/>
      <c r="F2" s="15"/>
      <c r="G2" s="15"/>
      <c r="H2" s="16"/>
      <c r="I2" s="16"/>
      <c r="J2" s="16"/>
      <c r="K2" s="17"/>
    </row>
    <row r="3" spans="1:11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  <c r="K3" s="65">
        <v>2006</v>
      </c>
    </row>
    <row r="4" spans="1:11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  <c r="K4" s="65"/>
    </row>
    <row r="5" spans="1:11" s="19" customFormat="1" ht="12.75" customHeight="1">
      <c r="A5" s="67" t="s">
        <v>12</v>
      </c>
      <c r="B5" s="70"/>
      <c r="C5" s="67"/>
      <c r="D5" s="67" t="s">
        <v>70</v>
      </c>
      <c r="E5" s="69"/>
      <c r="F5" s="69"/>
      <c r="G5" s="69" t="s">
        <v>10</v>
      </c>
      <c r="H5" s="69" t="s">
        <v>10</v>
      </c>
      <c r="I5" s="69"/>
      <c r="J5" s="69" t="s">
        <v>71</v>
      </c>
      <c r="K5" s="69"/>
    </row>
    <row r="6" ht="1.5" customHeight="1"/>
    <row r="7" spans="1:11" ht="15" customHeight="1">
      <c r="A7" s="32" t="s">
        <v>13</v>
      </c>
      <c r="B7" s="8"/>
      <c r="C7" s="8"/>
      <c r="D7" s="8"/>
      <c r="E7" s="82">
        <v>144.299</v>
      </c>
      <c r="F7" s="52">
        <v>166.417</v>
      </c>
      <c r="G7" s="52">
        <v>862.769</v>
      </c>
      <c r="H7" s="52">
        <v>845</v>
      </c>
      <c r="I7" s="52">
        <v>823</v>
      </c>
      <c r="J7" s="52">
        <v>870</v>
      </c>
      <c r="K7" s="52">
        <v>1073</v>
      </c>
    </row>
    <row r="8" spans="1:11" ht="15" customHeight="1">
      <c r="A8" s="32" t="s">
        <v>1</v>
      </c>
      <c r="B8" s="12"/>
      <c r="C8" s="12"/>
      <c r="D8" s="12"/>
      <c r="E8" s="82">
        <v>-0.3710000000000129</v>
      </c>
      <c r="F8" s="52">
        <v>0.2669999999999706</v>
      </c>
      <c r="G8" s="52">
        <v>-15.835000000000026</v>
      </c>
      <c r="H8" s="52">
        <v>-10</v>
      </c>
      <c r="I8" s="52">
        <v>4</v>
      </c>
      <c r="J8" s="52">
        <v>23</v>
      </c>
      <c r="K8" s="52">
        <v>32</v>
      </c>
    </row>
    <row r="9" spans="1:11" ht="15" customHeight="1">
      <c r="A9" s="32" t="s">
        <v>3</v>
      </c>
      <c r="B9" s="12"/>
      <c r="C9" s="12"/>
      <c r="D9" s="12"/>
      <c r="E9" s="82">
        <v>0.15699999999998726</v>
      </c>
      <c r="F9" s="52">
        <v>-0.36400000000002947</v>
      </c>
      <c r="G9" s="52">
        <v>-17.792000000000023</v>
      </c>
      <c r="H9" s="52">
        <v>-13</v>
      </c>
      <c r="I9" s="52">
        <v>1</v>
      </c>
      <c r="J9" s="52">
        <v>18</v>
      </c>
      <c r="K9" s="52">
        <v>27</v>
      </c>
    </row>
    <row r="10" spans="1:11" ht="15" customHeight="1">
      <c r="A10" s="167" t="s">
        <v>62</v>
      </c>
      <c r="B10" s="167">
        <v>0</v>
      </c>
      <c r="C10" s="8"/>
      <c r="D10" s="8"/>
      <c r="E10" s="93">
        <v>-0.2571050388429669</v>
      </c>
      <c r="F10" s="94">
        <v>0.1604403396287462</v>
      </c>
      <c r="G10" s="94">
        <v>-1.8353696064647693</v>
      </c>
      <c r="H10" s="94">
        <v>-1.2</v>
      </c>
      <c r="I10" s="94">
        <v>0.5</v>
      </c>
      <c r="J10" s="94">
        <v>2.6</v>
      </c>
      <c r="K10" s="94">
        <v>3</v>
      </c>
    </row>
    <row r="11" spans="1:11" ht="15" customHeight="1">
      <c r="A11" s="167" t="s">
        <v>63</v>
      </c>
      <c r="B11" s="167">
        <v>0</v>
      </c>
      <c r="C11" s="8"/>
      <c r="D11" s="8"/>
      <c r="E11" s="93">
        <v>0.10880186279876315</v>
      </c>
      <c r="F11" s="94">
        <v>-0.21872765402574826</v>
      </c>
      <c r="G11" s="94">
        <v>-2.0621974132125773</v>
      </c>
      <c r="H11" s="94">
        <v>-1.6</v>
      </c>
      <c r="I11" s="94">
        <v>0.1</v>
      </c>
      <c r="J11" s="94">
        <v>2.1</v>
      </c>
      <c r="K11" s="94">
        <v>2.5</v>
      </c>
    </row>
    <row r="12" spans="1:13" ht="15" customHeight="1">
      <c r="A12" s="32" t="s">
        <v>97</v>
      </c>
      <c r="B12" s="43"/>
      <c r="C12" s="12"/>
      <c r="D12" s="12"/>
      <c r="E12" s="82">
        <v>146.934</v>
      </c>
      <c r="F12" s="52">
        <v>151.24</v>
      </c>
      <c r="G12" s="52">
        <v>148.361</v>
      </c>
      <c r="H12" s="52">
        <v>152</v>
      </c>
      <c r="I12" s="52">
        <v>149</v>
      </c>
      <c r="J12" s="52" t="s">
        <v>11</v>
      </c>
      <c r="K12" s="52">
        <v>140</v>
      </c>
      <c r="L12" s="18"/>
      <c r="M12" s="18"/>
    </row>
    <row r="13" spans="1:13" ht="15" customHeight="1">
      <c r="A13" s="32" t="s">
        <v>98</v>
      </c>
      <c r="B13" s="3"/>
      <c r="C13" s="11"/>
      <c r="D13" s="11"/>
      <c r="E13" s="82">
        <v>154.306</v>
      </c>
      <c r="F13" s="52">
        <v>188.99300000000002</v>
      </c>
      <c r="G13" s="52">
        <v>153.54899999999998</v>
      </c>
      <c r="H13" s="52">
        <v>167</v>
      </c>
      <c r="I13" s="52">
        <v>187</v>
      </c>
      <c r="J13" s="52" t="s">
        <v>11</v>
      </c>
      <c r="K13" s="52">
        <v>212</v>
      </c>
      <c r="L13" s="18"/>
      <c r="M13" s="18"/>
    </row>
    <row r="14" spans="1:13" ht="15" customHeight="1">
      <c r="A14" s="32" t="s">
        <v>39</v>
      </c>
      <c r="B14" s="3"/>
      <c r="C14" s="3"/>
      <c r="D14" s="3"/>
      <c r="E14" s="82">
        <v>51.974</v>
      </c>
      <c r="F14" s="52">
        <v>70.44200000000001</v>
      </c>
      <c r="G14" s="52">
        <v>54.554000000000016</v>
      </c>
      <c r="H14" s="52">
        <v>71.85100000000001</v>
      </c>
      <c r="I14" s="52">
        <v>81.217</v>
      </c>
      <c r="J14" s="52" t="s">
        <v>11</v>
      </c>
      <c r="K14" s="52">
        <v>80.275</v>
      </c>
      <c r="L14" s="18"/>
      <c r="M14" s="18"/>
    </row>
    <row r="15" spans="1:11" ht="15" customHeight="1">
      <c r="A15" s="32" t="s">
        <v>52</v>
      </c>
      <c r="B15" s="32"/>
      <c r="C15" s="30"/>
      <c r="D15" s="30"/>
      <c r="E15" s="82">
        <v>-11.701</v>
      </c>
      <c r="F15" s="52">
        <v>-18.620000000000005</v>
      </c>
      <c r="G15" s="52">
        <v>-8.23</v>
      </c>
      <c r="H15" s="52">
        <v>11</v>
      </c>
      <c r="I15" s="52">
        <v>-13</v>
      </c>
      <c r="J15" s="52" t="s">
        <v>11</v>
      </c>
      <c r="K15" s="52">
        <v>46</v>
      </c>
    </row>
    <row r="16" spans="1:13" ht="15" customHeight="1">
      <c r="A16" s="169" t="s">
        <v>67</v>
      </c>
      <c r="B16" s="169">
        <v>0</v>
      </c>
      <c r="C16" s="3"/>
      <c r="D16" s="3"/>
      <c r="E16" s="82">
        <v>34.98100000000001</v>
      </c>
      <c r="F16" s="52">
        <v>27.902</v>
      </c>
      <c r="G16" s="52">
        <v>17.414</v>
      </c>
      <c r="H16" s="52">
        <v>9</v>
      </c>
      <c r="I16" s="52">
        <v>16</v>
      </c>
      <c r="J16" s="52" t="s">
        <v>11</v>
      </c>
      <c r="K16" s="52">
        <v>-10</v>
      </c>
      <c r="L16" s="21"/>
      <c r="M16" s="21"/>
    </row>
    <row r="17" spans="1:13" ht="15" customHeight="1">
      <c r="A17" s="167" t="s">
        <v>66</v>
      </c>
      <c r="B17" s="167">
        <v>0</v>
      </c>
      <c r="C17" s="8"/>
      <c r="D17" s="8"/>
      <c r="E17" s="82">
        <v>17.937856858318945</v>
      </c>
      <c r="F17" s="52">
        <v>23.01070148986136</v>
      </c>
      <c r="G17" s="52">
        <v>20.612765393660364</v>
      </c>
      <c r="H17" s="52">
        <v>25</v>
      </c>
      <c r="I17" s="52">
        <v>25</v>
      </c>
      <c r="J17" s="52" t="s">
        <v>11</v>
      </c>
      <c r="K17" s="52">
        <v>24</v>
      </c>
      <c r="L17" s="15"/>
      <c r="M17" s="15"/>
    </row>
    <row r="18" spans="1:11" ht="15" customHeight="1">
      <c r="A18" s="165" t="s">
        <v>69</v>
      </c>
      <c r="B18" s="165">
        <v>0</v>
      </c>
      <c r="C18" s="26"/>
      <c r="D18" s="26"/>
      <c r="E18" s="80" t="s">
        <v>11</v>
      </c>
      <c r="F18" s="54" t="s">
        <v>11</v>
      </c>
      <c r="G18" s="54">
        <v>279</v>
      </c>
      <c r="H18" s="54">
        <v>294</v>
      </c>
      <c r="I18" s="54">
        <v>297</v>
      </c>
      <c r="J18" s="54">
        <v>327</v>
      </c>
      <c r="K18" s="54">
        <v>400</v>
      </c>
    </row>
    <row r="19" spans="1:11" ht="15" customHeight="1">
      <c r="A19" s="6" t="s">
        <v>134</v>
      </c>
      <c r="B19" s="6"/>
      <c r="C19" s="6"/>
      <c r="D19" s="6"/>
      <c r="E19" s="152"/>
      <c r="F19" s="152"/>
      <c r="G19" s="152"/>
      <c r="H19" s="150"/>
      <c r="I19" s="150"/>
      <c r="J19" s="150"/>
      <c r="K19" s="150"/>
    </row>
    <row r="20" spans="1:11" ht="15" customHeight="1">
      <c r="A20" s="6" t="s">
        <v>100</v>
      </c>
      <c r="B20" s="6"/>
      <c r="C20" s="6"/>
      <c r="D20" s="6"/>
      <c r="E20" s="153"/>
      <c r="F20" s="153"/>
      <c r="G20" s="153"/>
      <c r="H20" s="151"/>
      <c r="I20" s="151"/>
      <c r="J20" s="151"/>
      <c r="K20" s="151"/>
    </row>
    <row r="21" ht="15" customHeight="1">
      <c r="E21" s="15"/>
    </row>
    <row r="22" ht="15">
      <c r="E22" s="15"/>
    </row>
    <row r="23" ht="15">
      <c r="E23" s="15"/>
    </row>
    <row r="24" ht="15">
      <c r="E24" s="15"/>
    </row>
    <row r="25" ht="15">
      <c r="E25" s="15"/>
    </row>
    <row r="26" ht="15">
      <c r="E26" s="15"/>
    </row>
    <row r="27" ht="15">
      <c r="E27" s="15"/>
    </row>
    <row r="28" ht="15">
      <c r="E28" s="15"/>
    </row>
    <row r="29" ht="15">
      <c r="E29" s="15"/>
    </row>
    <row r="30" ht="15">
      <c r="E30" s="15"/>
    </row>
    <row r="31" ht="15">
      <c r="E31" s="15"/>
    </row>
    <row r="32" ht="15">
      <c r="E32" s="15"/>
    </row>
    <row r="33" ht="15">
      <c r="E33" s="15"/>
    </row>
    <row r="34" ht="15">
      <c r="E34" s="15"/>
    </row>
    <row r="35" ht="15">
      <c r="E35" s="15"/>
    </row>
    <row r="37" ht="15">
      <c r="E37" s="15"/>
    </row>
    <row r="38" ht="15">
      <c r="E38" s="15"/>
    </row>
    <row r="39" ht="15">
      <c r="E39" s="15"/>
    </row>
    <row r="40" ht="15">
      <c r="E40" s="15"/>
    </row>
    <row r="41" ht="15">
      <c r="E41" s="15"/>
    </row>
    <row r="44" ht="15">
      <c r="E44" s="15"/>
    </row>
    <row r="45" ht="15">
      <c r="E45" s="15"/>
    </row>
    <row r="46" ht="15">
      <c r="E46" s="15"/>
    </row>
    <row r="47" ht="15">
      <c r="E47" s="15"/>
    </row>
    <row r="48" ht="15">
      <c r="E48" s="15"/>
    </row>
    <row r="49" ht="15">
      <c r="E49" s="15"/>
    </row>
    <row r="50" ht="15">
      <c r="E50" s="15"/>
    </row>
    <row r="51" ht="15">
      <c r="E51" s="15"/>
    </row>
    <row r="53" ht="15">
      <c r="E53" s="15"/>
    </row>
    <row r="54" ht="15">
      <c r="E54" s="15"/>
    </row>
    <row r="55" ht="15">
      <c r="E55" s="15"/>
    </row>
    <row r="56" ht="15">
      <c r="E56" s="15"/>
    </row>
    <row r="57" ht="15">
      <c r="E57" s="15"/>
    </row>
    <row r="58" ht="15">
      <c r="E58" s="15"/>
    </row>
    <row r="59" ht="15">
      <c r="E59" s="15"/>
    </row>
    <row r="60" ht="15">
      <c r="E60" s="15"/>
    </row>
    <row r="61" ht="15">
      <c r="E61" s="15"/>
    </row>
    <row r="62" ht="15">
      <c r="E62" s="15"/>
    </row>
    <row r="63" ht="15">
      <c r="E63" s="15"/>
    </row>
    <row r="64" ht="15">
      <c r="E64" s="15"/>
    </row>
    <row r="65" ht="15">
      <c r="E65" s="15"/>
    </row>
    <row r="66" ht="15">
      <c r="E66" s="15"/>
    </row>
    <row r="67" ht="15">
      <c r="E67" s="15"/>
    </row>
    <row r="68" ht="15">
      <c r="E68" s="15"/>
    </row>
    <row r="69" ht="15">
      <c r="E69" s="15"/>
    </row>
    <row r="70" ht="15">
      <c r="E70" s="15"/>
    </row>
    <row r="71" ht="15">
      <c r="E71" s="15"/>
    </row>
    <row r="72" ht="15">
      <c r="E72" s="15"/>
    </row>
    <row r="73" ht="15">
      <c r="E73" s="15"/>
    </row>
    <row r="74" ht="15">
      <c r="E74" s="15"/>
    </row>
    <row r="75" ht="15">
      <c r="E75" s="15"/>
    </row>
    <row r="76" ht="15">
      <c r="E76" s="15"/>
    </row>
    <row r="77" ht="15">
      <c r="E77" s="15"/>
    </row>
    <row r="78" ht="15">
      <c r="E78" s="15"/>
    </row>
    <row r="79" ht="15">
      <c r="E79" s="15"/>
    </row>
    <row r="80" ht="15">
      <c r="E80" s="15"/>
    </row>
    <row r="84" ht="15">
      <c r="E84" s="15"/>
    </row>
    <row r="85" spans="1:11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</sheetData>
  <sheetProtection/>
  <mergeCells count="6">
    <mergeCell ref="A1:K1"/>
    <mergeCell ref="A17:B17"/>
    <mergeCell ref="A18:B18"/>
    <mergeCell ref="A10:B10"/>
    <mergeCell ref="A11:B11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99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2" width="9.7109375" style="0" customWidth="1"/>
  </cols>
  <sheetData>
    <row r="1" spans="1:12" ht="18" customHeight="1">
      <c r="A1" s="166" t="s">
        <v>84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5" customHeight="1">
      <c r="A2" s="34" t="s">
        <v>81</v>
      </c>
      <c r="B2" s="14"/>
      <c r="C2" s="14"/>
      <c r="D2" s="14"/>
      <c r="E2" s="15"/>
      <c r="F2" s="15"/>
      <c r="G2" s="15"/>
      <c r="H2" s="15"/>
      <c r="I2" s="16"/>
      <c r="J2" s="16"/>
      <c r="K2" s="17"/>
      <c r="L2" s="14"/>
    </row>
    <row r="3" spans="1:12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2009</v>
      </c>
      <c r="I3" s="65">
        <v>2008</v>
      </c>
      <c r="J3" s="65">
        <v>2007</v>
      </c>
      <c r="K3" s="65">
        <v>2007</v>
      </c>
      <c r="L3" s="65">
        <v>2006</v>
      </c>
    </row>
    <row r="4" spans="1:12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  <c r="K4" s="65"/>
      <c r="L4" s="65"/>
    </row>
    <row r="5" spans="1:12" s="19" customFormat="1" ht="12.75" customHeight="1">
      <c r="A5" s="63" t="s">
        <v>12</v>
      </c>
      <c r="B5" s="70"/>
      <c r="C5" s="67"/>
      <c r="D5" s="67" t="s">
        <v>70</v>
      </c>
      <c r="E5" s="69"/>
      <c r="F5" s="69"/>
      <c r="G5" s="69" t="s">
        <v>153</v>
      </c>
      <c r="H5" s="69" t="s">
        <v>71</v>
      </c>
      <c r="I5" s="69" t="s">
        <v>72</v>
      </c>
      <c r="J5" s="69" t="s">
        <v>73</v>
      </c>
      <c r="K5" s="69"/>
      <c r="L5" s="69" t="s">
        <v>76</v>
      </c>
    </row>
    <row r="6" ht="1.5" customHeight="1"/>
    <row r="7" spans="1:12" ht="15" customHeight="1">
      <c r="A7" s="32" t="s">
        <v>13</v>
      </c>
      <c r="B7" s="8"/>
      <c r="C7" s="8"/>
      <c r="D7" s="8"/>
      <c r="E7" s="83">
        <v>329.939</v>
      </c>
      <c r="F7" s="58">
        <v>291.983</v>
      </c>
      <c r="G7" s="118">
        <v>1504</v>
      </c>
      <c r="H7" s="114">
        <v>1503.5620000000001</v>
      </c>
      <c r="I7" s="58">
        <v>1308.8390000000002</v>
      </c>
      <c r="J7" s="58">
        <v>1219.483</v>
      </c>
      <c r="K7" s="58">
        <v>1219</v>
      </c>
      <c r="L7" s="58">
        <v>965</v>
      </c>
    </row>
    <row r="8" spans="1:12" ht="15" customHeight="1">
      <c r="A8" s="32" t="s">
        <v>14</v>
      </c>
      <c r="B8" s="3"/>
      <c r="C8" s="3"/>
      <c r="D8" s="3"/>
      <c r="E8" s="82">
        <v>-338.1460000000001</v>
      </c>
      <c r="F8" s="52">
        <v>-309.25899999999996</v>
      </c>
      <c r="G8" s="119">
        <v>-1383</v>
      </c>
      <c r="H8" s="141">
        <v>-1288</v>
      </c>
      <c r="I8" s="52">
        <v>-1144.719</v>
      </c>
      <c r="J8" s="52">
        <v>-1114.376</v>
      </c>
      <c r="K8" s="52">
        <v>-1094</v>
      </c>
      <c r="L8" s="52">
        <v>-869</v>
      </c>
    </row>
    <row r="9" spans="1:12" ht="15" customHeight="1">
      <c r="A9" s="32" t="s">
        <v>15</v>
      </c>
      <c r="B9" s="3"/>
      <c r="C9" s="3"/>
      <c r="D9" s="3"/>
      <c r="E9" s="82"/>
      <c r="F9" s="52"/>
      <c r="G9" s="119">
        <v>-27</v>
      </c>
      <c r="H9" s="141">
        <v>-27.455000000000002</v>
      </c>
      <c r="I9" s="52">
        <v>0.154</v>
      </c>
      <c r="J9" s="52"/>
      <c r="K9" s="52"/>
      <c r="L9" s="52"/>
    </row>
    <row r="10" spans="1:12" ht="15" customHeight="1">
      <c r="A10" s="32" t="s">
        <v>16</v>
      </c>
      <c r="B10" s="3"/>
      <c r="C10" s="3"/>
      <c r="D10" s="3"/>
      <c r="E10" s="82"/>
      <c r="F10" s="52">
        <v>-1.59</v>
      </c>
      <c r="G10" s="119">
        <v>3</v>
      </c>
      <c r="H10" s="141">
        <v>3.289</v>
      </c>
      <c r="I10" s="52">
        <v>8.102</v>
      </c>
      <c r="J10" s="52">
        <v>1.743</v>
      </c>
      <c r="K10" s="52">
        <v>2</v>
      </c>
      <c r="L10" s="52"/>
    </row>
    <row r="11" spans="1:12" ht="15" customHeight="1">
      <c r="A11" s="33" t="s">
        <v>17</v>
      </c>
      <c r="B11" s="26"/>
      <c r="C11" s="26"/>
      <c r="D11" s="26"/>
      <c r="E11" s="80"/>
      <c r="F11" s="54"/>
      <c r="G11" s="120"/>
      <c r="H11" s="154"/>
      <c r="I11" s="54"/>
      <c r="J11" s="54">
        <v>-1.086</v>
      </c>
      <c r="K11" s="54">
        <v>649</v>
      </c>
      <c r="L11" s="54">
        <v>18</v>
      </c>
    </row>
    <row r="12" spans="1:12" ht="15" customHeight="1">
      <c r="A12" s="12" t="s">
        <v>0</v>
      </c>
      <c r="B12" s="12"/>
      <c r="C12" s="12"/>
      <c r="D12" s="12"/>
      <c r="E12" s="83">
        <f aca="true" t="shared" si="0" ref="E12:L12">SUM(E7:E11)</f>
        <v>-8.20700000000005</v>
      </c>
      <c r="F12" s="58">
        <f t="shared" si="0"/>
        <v>-18.865999999999953</v>
      </c>
      <c r="G12" s="118">
        <v>96</v>
      </c>
      <c r="H12" s="114">
        <f t="shared" si="0"/>
        <v>191.3960000000001</v>
      </c>
      <c r="I12" s="58">
        <f t="shared" si="0"/>
        <v>172.37600000000012</v>
      </c>
      <c r="J12" s="58">
        <f t="shared" si="0"/>
        <v>105.76399999999997</v>
      </c>
      <c r="K12" s="58">
        <f t="shared" si="0"/>
        <v>776</v>
      </c>
      <c r="L12" s="58">
        <f t="shared" si="0"/>
        <v>114</v>
      </c>
    </row>
    <row r="13" spans="1:12" ht="15" customHeight="1">
      <c r="A13" s="33" t="s">
        <v>96</v>
      </c>
      <c r="B13" s="26"/>
      <c r="C13" s="26"/>
      <c r="D13" s="26"/>
      <c r="E13" s="80">
        <v>-6.495</v>
      </c>
      <c r="F13" s="54">
        <v>-7.299</v>
      </c>
      <c r="G13" s="120">
        <v>-28</v>
      </c>
      <c r="H13" s="154">
        <v>-28.498</v>
      </c>
      <c r="I13" s="54">
        <v>-28.962</v>
      </c>
      <c r="J13" s="54">
        <v>-27.818</v>
      </c>
      <c r="K13" s="54">
        <v>-29</v>
      </c>
      <c r="L13" s="54">
        <v>-31</v>
      </c>
    </row>
    <row r="14" spans="1:12" ht="15" customHeight="1">
      <c r="A14" s="12" t="s">
        <v>1</v>
      </c>
      <c r="B14" s="12"/>
      <c r="C14" s="12"/>
      <c r="D14" s="12"/>
      <c r="E14" s="83">
        <f aca="true" t="shared" si="1" ref="E14:L14">SUM(E12:E13)</f>
        <v>-14.702000000000051</v>
      </c>
      <c r="F14" s="58">
        <f t="shared" si="1"/>
        <v>-26.164999999999953</v>
      </c>
      <c r="G14" s="118">
        <v>68</v>
      </c>
      <c r="H14" s="114">
        <f t="shared" si="1"/>
        <v>162.8980000000001</v>
      </c>
      <c r="I14" s="58">
        <f t="shared" si="1"/>
        <v>143.41400000000013</v>
      </c>
      <c r="J14" s="58">
        <f t="shared" si="1"/>
        <v>77.94599999999997</v>
      </c>
      <c r="K14" s="58">
        <f t="shared" si="1"/>
        <v>747</v>
      </c>
      <c r="L14" s="58">
        <f t="shared" si="1"/>
        <v>83</v>
      </c>
    </row>
    <row r="15" spans="1:12" ht="15" customHeight="1">
      <c r="A15" s="32" t="s">
        <v>19</v>
      </c>
      <c r="B15" s="4"/>
      <c r="C15" s="4"/>
      <c r="D15" s="4"/>
      <c r="E15" s="82">
        <v>-0.645</v>
      </c>
      <c r="F15" s="52">
        <v>-0.645</v>
      </c>
      <c r="G15" s="119">
        <v>-3</v>
      </c>
      <c r="H15" s="141">
        <v>-2.588</v>
      </c>
      <c r="I15" s="52">
        <v>-2.58</v>
      </c>
      <c r="J15" s="52">
        <v>-3.1750000000000003</v>
      </c>
      <c r="K15" s="52">
        <v>-3</v>
      </c>
      <c r="L15" s="52">
        <v>-3</v>
      </c>
    </row>
    <row r="16" spans="1:12" ht="15" customHeight="1">
      <c r="A16" s="33" t="s">
        <v>20</v>
      </c>
      <c r="B16" s="26"/>
      <c r="C16" s="26"/>
      <c r="D16" s="26"/>
      <c r="E16" s="80"/>
      <c r="F16" s="54"/>
      <c r="G16" s="120"/>
      <c r="H16" s="154"/>
      <c r="I16" s="54"/>
      <c r="J16" s="54"/>
      <c r="K16" s="54"/>
      <c r="L16" s="54"/>
    </row>
    <row r="17" spans="1:12" ht="15" customHeight="1">
      <c r="A17" s="12" t="s">
        <v>2</v>
      </c>
      <c r="B17" s="12"/>
      <c r="C17" s="12"/>
      <c r="D17" s="12"/>
      <c r="E17" s="83">
        <f aca="true" t="shared" si="2" ref="E17:L17">SUM(E14:E16)</f>
        <v>-15.347000000000051</v>
      </c>
      <c r="F17" s="58">
        <f t="shared" si="2"/>
        <v>-26.809999999999953</v>
      </c>
      <c r="G17" s="118">
        <v>65</v>
      </c>
      <c r="H17" s="114">
        <f t="shared" si="2"/>
        <v>160.31000000000012</v>
      </c>
      <c r="I17" s="58">
        <f t="shared" si="2"/>
        <v>140.83400000000012</v>
      </c>
      <c r="J17" s="58">
        <f t="shared" si="2"/>
        <v>74.77099999999997</v>
      </c>
      <c r="K17" s="58">
        <f t="shared" si="2"/>
        <v>744</v>
      </c>
      <c r="L17" s="58">
        <f t="shared" si="2"/>
        <v>80</v>
      </c>
    </row>
    <row r="18" spans="1:12" ht="15" customHeight="1">
      <c r="A18" s="32" t="s">
        <v>21</v>
      </c>
      <c r="B18" s="3"/>
      <c r="C18" s="3"/>
      <c r="D18" s="3"/>
      <c r="E18" s="82">
        <v>4.2</v>
      </c>
      <c r="F18" s="52">
        <v>7.909000000000001</v>
      </c>
      <c r="G18" s="119">
        <v>26</v>
      </c>
      <c r="H18" s="141">
        <v>25.533</v>
      </c>
      <c r="I18" s="52">
        <v>38.463</v>
      </c>
      <c r="J18" s="52">
        <v>40.955000000000005</v>
      </c>
      <c r="K18" s="52">
        <v>41</v>
      </c>
      <c r="L18" s="52">
        <v>16</v>
      </c>
    </row>
    <row r="19" spans="1:12" ht="15" customHeight="1">
      <c r="A19" s="33" t="s">
        <v>22</v>
      </c>
      <c r="B19" s="26"/>
      <c r="C19" s="26"/>
      <c r="D19" s="26"/>
      <c r="E19" s="80">
        <v>-6.404</v>
      </c>
      <c r="F19" s="54">
        <v>-14.922</v>
      </c>
      <c r="G19" s="120">
        <v>-50</v>
      </c>
      <c r="H19" s="154">
        <v>-49.612</v>
      </c>
      <c r="I19" s="54">
        <v>-66.15200000000002</v>
      </c>
      <c r="J19" s="54">
        <v>-33.203</v>
      </c>
      <c r="K19" s="54">
        <v>-31</v>
      </c>
      <c r="L19" s="54">
        <v>-29</v>
      </c>
    </row>
    <row r="20" spans="1:12" ht="15" customHeight="1">
      <c r="A20" s="12" t="s">
        <v>3</v>
      </c>
      <c r="B20" s="12"/>
      <c r="C20" s="12"/>
      <c r="D20" s="12"/>
      <c r="E20" s="83">
        <f aca="true" t="shared" si="3" ref="E20:L20">SUM(E17:E19)</f>
        <v>-17.55100000000005</v>
      </c>
      <c r="F20" s="58">
        <f t="shared" si="3"/>
        <v>-33.82299999999995</v>
      </c>
      <c r="G20" s="118">
        <v>41</v>
      </c>
      <c r="H20" s="114">
        <f t="shared" si="3"/>
        <v>136.23100000000014</v>
      </c>
      <c r="I20" s="58">
        <f t="shared" si="3"/>
        <v>113.1450000000001</v>
      </c>
      <c r="J20" s="58">
        <f t="shared" si="3"/>
        <v>82.52299999999997</v>
      </c>
      <c r="K20" s="58">
        <f t="shared" si="3"/>
        <v>754</v>
      </c>
      <c r="L20" s="58">
        <f t="shared" si="3"/>
        <v>67</v>
      </c>
    </row>
    <row r="21" spans="1:12" ht="15" customHeight="1">
      <c r="A21" s="32" t="s">
        <v>23</v>
      </c>
      <c r="B21" s="3"/>
      <c r="C21" s="3"/>
      <c r="D21" s="3"/>
      <c r="E21" s="82">
        <v>4.888999999999999</v>
      </c>
      <c r="F21" s="52">
        <v>4.759</v>
      </c>
      <c r="G21" s="119">
        <v>-50</v>
      </c>
      <c r="H21" s="141">
        <v>-50.119</v>
      </c>
      <c r="I21" s="52">
        <v>-26.28</v>
      </c>
      <c r="J21" s="52">
        <v>-30.767000000000003</v>
      </c>
      <c r="K21" s="52">
        <v>-31</v>
      </c>
      <c r="L21" s="52">
        <v>-18</v>
      </c>
    </row>
    <row r="22" spans="1:12" ht="15" customHeight="1">
      <c r="A22" s="33" t="s">
        <v>114</v>
      </c>
      <c r="B22" s="28"/>
      <c r="C22" s="28"/>
      <c r="D22" s="28"/>
      <c r="E22" s="80"/>
      <c r="F22" s="54"/>
      <c r="G22" s="120"/>
      <c r="H22" s="154"/>
      <c r="I22" s="54"/>
      <c r="J22" s="54"/>
      <c r="K22" s="54"/>
      <c r="L22" s="54">
        <v>-12</v>
      </c>
    </row>
    <row r="23" spans="1:12" ht="15" customHeight="1">
      <c r="A23" s="36" t="s">
        <v>24</v>
      </c>
      <c r="B23" s="13"/>
      <c r="C23" s="13"/>
      <c r="D23" s="13"/>
      <c r="E23" s="83">
        <f aca="true" t="shared" si="4" ref="E23:L23">SUM(E20:E22)</f>
        <v>-12.662000000000052</v>
      </c>
      <c r="F23" s="58">
        <f t="shared" si="4"/>
        <v>-29.06399999999995</v>
      </c>
      <c r="G23" s="118">
        <v>-9</v>
      </c>
      <c r="H23" s="114">
        <f t="shared" si="4"/>
        <v>86.11200000000014</v>
      </c>
      <c r="I23" s="58">
        <f t="shared" si="4"/>
        <v>86.8650000000001</v>
      </c>
      <c r="J23" s="58">
        <f t="shared" si="4"/>
        <v>51.755999999999965</v>
      </c>
      <c r="K23" s="58">
        <f t="shared" si="4"/>
        <v>723</v>
      </c>
      <c r="L23" s="58">
        <f t="shared" si="4"/>
        <v>37</v>
      </c>
    </row>
    <row r="24" spans="1:12" ht="15" customHeight="1">
      <c r="A24" s="32" t="s">
        <v>25</v>
      </c>
      <c r="B24" s="3"/>
      <c r="C24" s="3"/>
      <c r="D24" s="3"/>
      <c r="E24" s="79">
        <f aca="true" t="shared" si="5" ref="E24:L24">E23-E25</f>
        <v>-17.782000000000053</v>
      </c>
      <c r="F24" s="55">
        <f t="shared" si="5"/>
        <v>-31.07999999999995</v>
      </c>
      <c r="G24" s="121">
        <v>-27</v>
      </c>
      <c r="H24" s="155">
        <f t="shared" si="5"/>
        <v>68.28200000000014</v>
      </c>
      <c r="I24" s="55">
        <f t="shared" si="5"/>
        <v>71.8440000000001</v>
      </c>
      <c r="J24" s="55">
        <f t="shared" si="5"/>
        <v>40.05699999999997</v>
      </c>
      <c r="K24" s="55">
        <f t="shared" si="5"/>
        <v>711</v>
      </c>
      <c r="L24" s="55">
        <f t="shared" si="5"/>
        <v>35</v>
      </c>
    </row>
    <row r="25" spans="1:12" ht="15" customHeight="1">
      <c r="A25" s="32" t="s">
        <v>117</v>
      </c>
      <c r="B25" s="3"/>
      <c r="C25" s="3"/>
      <c r="D25" s="3"/>
      <c r="E25" s="82">
        <v>5.12</v>
      </c>
      <c r="F25" s="52">
        <v>2.016</v>
      </c>
      <c r="G25" s="119">
        <v>18</v>
      </c>
      <c r="H25" s="141">
        <v>17.830000000000002</v>
      </c>
      <c r="I25" s="52">
        <v>15.021</v>
      </c>
      <c r="J25" s="52">
        <v>11.699</v>
      </c>
      <c r="K25" s="52">
        <v>12</v>
      </c>
      <c r="L25" s="52">
        <v>2</v>
      </c>
    </row>
    <row r="26" spans="1:12" ht="15">
      <c r="A26" s="3"/>
      <c r="B26" s="3"/>
      <c r="C26" s="3"/>
      <c r="D26" s="3"/>
      <c r="E26" s="52"/>
      <c r="F26" s="52"/>
      <c r="G26" s="52"/>
      <c r="H26" s="52"/>
      <c r="I26" s="52"/>
      <c r="J26" s="52"/>
      <c r="K26" s="52"/>
      <c r="L26" s="52"/>
    </row>
    <row r="27" spans="1:12" ht="12.75" customHeight="1">
      <c r="A27" s="62"/>
      <c r="B27" s="62"/>
      <c r="C27" s="67"/>
      <c r="D27" s="64"/>
      <c r="E27" s="65">
        <f aca="true" t="shared" si="6" ref="E27:L27">E$3</f>
        <v>2010</v>
      </c>
      <c r="F27" s="65">
        <f t="shared" si="6"/>
        <v>2009</v>
      </c>
      <c r="G27" s="65">
        <v>2009</v>
      </c>
      <c r="H27" s="65">
        <f t="shared" si="6"/>
        <v>2009</v>
      </c>
      <c r="I27" s="65">
        <f t="shared" si="6"/>
        <v>2008</v>
      </c>
      <c r="J27" s="65">
        <f t="shared" si="6"/>
        <v>2007</v>
      </c>
      <c r="K27" s="65">
        <f t="shared" si="6"/>
        <v>2007</v>
      </c>
      <c r="L27" s="65">
        <f t="shared" si="6"/>
        <v>2006</v>
      </c>
    </row>
    <row r="28" spans="1:12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  <c r="K28" s="85"/>
      <c r="L28" s="85"/>
    </row>
    <row r="29" spans="1:12" s="20" customFormat="1" ht="15" customHeight="1">
      <c r="A29" s="63" t="s">
        <v>112</v>
      </c>
      <c r="B29" s="72"/>
      <c r="C29" s="67"/>
      <c r="D29" s="67"/>
      <c r="E29" s="86">
        <f>IF(E$5=0,"",E$5)</f>
      </c>
      <c r="F29" s="86">
        <f>IF(F$5=0,"",F$5)</f>
      </c>
      <c r="G29" s="86"/>
      <c r="H29" s="86"/>
      <c r="I29" s="86"/>
      <c r="J29" s="86"/>
      <c r="K29" s="86"/>
      <c r="L29" s="86"/>
    </row>
    <row r="30" spans="5:12" ht="1.5" customHeight="1">
      <c r="E30" s="42"/>
      <c r="F30" s="42"/>
      <c r="G30" s="42"/>
      <c r="H30" s="42"/>
      <c r="I30" s="42"/>
      <c r="J30" s="42"/>
      <c r="K30" s="42"/>
      <c r="L30" s="42"/>
    </row>
    <row r="31" spans="1:12" ht="15" customHeight="1">
      <c r="A31" s="32" t="s">
        <v>4</v>
      </c>
      <c r="B31" s="9"/>
      <c r="C31" s="9"/>
      <c r="D31" s="9"/>
      <c r="E31" s="82">
        <v>460.463</v>
      </c>
      <c r="F31" s="52">
        <v>459.25100000000003</v>
      </c>
      <c r="G31" s="119"/>
      <c r="H31" s="141">
        <v>459.719</v>
      </c>
      <c r="I31" s="52">
        <v>467.327</v>
      </c>
      <c r="J31" s="52"/>
      <c r="K31" s="52">
        <v>462</v>
      </c>
      <c r="L31" s="52">
        <v>447</v>
      </c>
    </row>
    <row r="32" spans="1:12" ht="15" customHeight="1">
      <c r="A32" s="32" t="s">
        <v>27</v>
      </c>
      <c r="B32" s="8"/>
      <c r="C32" s="8"/>
      <c r="D32" s="8"/>
      <c r="E32" s="82">
        <v>238.69300000000004</v>
      </c>
      <c r="F32" s="52">
        <v>235.49599999999998</v>
      </c>
      <c r="G32" s="119"/>
      <c r="H32" s="141">
        <v>239.63300000000004</v>
      </c>
      <c r="I32" s="52">
        <v>236.214</v>
      </c>
      <c r="J32" s="52"/>
      <c r="K32" s="52">
        <v>238</v>
      </c>
      <c r="L32" s="52">
        <v>240</v>
      </c>
    </row>
    <row r="33" spans="1:12" ht="15" customHeight="1">
      <c r="A33" s="32" t="s">
        <v>28</v>
      </c>
      <c r="B33" s="8"/>
      <c r="C33" s="8"/>
      <c r="D33" s="8"/>
      <c r="E33" s="82">
        <v>96.54399999999998</v>
      </c>
      <c r="F33" s="52">
        <v>200.02499999999998</v>
      </c>
      <c r="G33" s="119"/>
      <c r="H33" s="141">
        <v>100.46600000000007</v>
      </c>
      <c r="I33" s="52">
        <v>201.055</v>
      </c>
      <c r="J33" s="52"/>
      <c r="K33" s="52">
        <v>108</v>
      </c>
      <c r="L33" s="52">
        <v>385</v>
      </c>
    </row>
    <row r="34" spans="1:12" ht="15" customHeight="1">
      <c r="A34" s="32" t="s">
        <v>29</v>
      </c>
      <c r="B34" s="8"/>
      <c r="C34" s="8"/>
      <c r="D34" s="8"/>
      <c r="E34" s="82"/>
      <c r="F34" s="52">
        <v>7.5</v>
      </c>
      <c r="G34" s="119"/>
      <c r="H34" s="141">
        <v>5.5</v>
      </c>
      <c r="I34" s="52">
        <v>7.5</v>
      </c>
      <c r="J34" s="52"/>
      <c r="K34" s="52">
        <v>13</v>
      </c>
      <c r="L34" s="52">
        <v>8</v>
      </c>
    </row>
    <row r="35" spans="1:12" ht="15" customHeight="1">
      <c r="A35" s="33" t="s">
        <v>30</v>
      </c>
      <c r="B35" s="26"/>
      <c r="C35" s="26"/>
      <c r="D35" s="26"/>
      <c r="E35" s="80">
        <v>72.373</v>
      </c>
      <c r="F35" s="54">
        <v>29.071000000000005</v>
      </c>
      <c r="G35" s="120"/>
      <c r="H35" s="154">
        <v>65.488</v>
      </c>
      <c r="I35" s="54">
        <v>76.20300000000002</v>
      </c>
      <c r="J35" s="54"/>
      <c r="K35" s="54">
        <v>18</v>
      </c>
      <c r="L35" s="54">
        <v>16</v>
      </c>
    </row>
    <row r="36" spans="1:12" ht="15" customHeight="1">
      <c r="A36" s="34" t="s">
        <v>31</v>
      </c>
      <c r="B36" s="12"/>
      <c r="C36" s="12"/>
      <c r="D36" s="12"/>
      <c r="E36" s="83">
        <f aca="true" t="shared" si="7" ref="E36:L36">SUM(E31:E35)</f>
        <v>868.0730000000001</v>
      </c>
      <c r="F36" s="114">
        <f t="shared" si="7"/>
        <v>931.3430000000001</v>
      </c>
      <c r="G36" s="156" t="s">
        <v>11</v>
      </c>
      <c r="H36" s="114">
        <f t="shared" si="7"/>
        <v>870.8060000000003</v>
      </c>
      <c r="I36" s="58">
        <f t="shared" si="7"/>
        <v>988.299</v>
      </c>
      <c r="J36" s="58" t="s">
        <v>11</v>
      </c>
      <c r="K36" s="58">
        <f t="shared" si="7"/>
        <v>839</v>
      </c>
      <c r="L36" s="58">
        <f t="shared" si="7"/>
        <v>1096</v>
      </c>
    </row>
    <row r="37" spans="1:12" ht="15" customHeight="1">
      <c r="A37" s="32" t="s">
        <v>32</v>
      </c>
      <c r="B37" s="3"/>
      <c r="C37" s="3"/>
      <c r="D37" s="3"/>
      <c r="E37" s="82">
        <v>207.188</v>
      </c>
      <c r="F37" s="52">
        <v>219.88200000000003</v>
      </c>
      <c r="G37" s="119"/>
      <c r="H37" s="141">
        <v>211.168</v>
      </c>
      <c r="I37" s="52">
        <v>218.25400000000002</v>
      </c>
      <c r="J37" s="52"/>
      <c r="K37" s="52">
        <v>169</v>
      </c>
      <c r="L37" s="52">
        <v>150</v>
      </c>
    </row>
    <row r="38" spans="1:12" ht="15" customHeight="1">
      <c r="A38" s="32" t="s">
        <v>33</v>
      </c>
      <c r="B38" s="3"/>
      <c r="C38" s="3"/>
      <c r="D38" s="3"/>
      <c r="E38" s="82"/>
      <c r="F38" s="52"/>
      <c r="G38" s="119"/>
      <c r="H38" s="141"/>
      <c r="I38" s="52"/>
      <c r="J38" s="52"/>
      <c r="K38" s="52">
        <v>7</v>
      </c>
      <c r="L38" s="52"/>
    </row>
    <row r="39" spans="1:12" ht="15" customHeight="1">
      <c r="A39" s="32" t="s">
        <v>34</v>
      </c>
      <c r="B39" s="3"/>
      <c r="C39" s="3"/>
      <c r="D39" s="3"/>
      <c r="E39" s="82">
        <v>758.3870000000001</v>
      </c>
      <c r="F39" s="52">
        <v>768.736</v>
      </c>
      <c r="G39" s="119"/>
      <c r="H39" s="141">
        <v>935.179</v>
      </c>
      <c r="I39" s="52">
        <v>947.3220000000001</v>
      </c>
      <c r="J39" s="52"/>
      <c r="K39" s="52">
        <v>837</v>
      </c>
      <c r="L39" s="52">
        <v>873</v>
      </c>
    </row>
    <row r="40" spans="1:12" ht="15" customHeight="1">
      <c r="A40" s="32" t="s">
        <v>35</v>
      </c>
      <c r="B40" s="3"/>
      <c r="C40" s="3"/>
      <c r="D40" s="3"/>
      <c r="E40" s="82">
        <v>389.742</v>
      </c>
      <c r="F40" s="52">
        <v>235.901</v>
      </c>
      <c r="G40" s="119"/>
      <c r="H40" s="141">
        <v>378.06600000000003</v>
      </c>
      <c r="I40" s="52">
        <v>481.033</v>
      </c>
      <c r="J40" s="52"/>
      <c r="K40" s="52">
        <v>635</v>
      </c>
      <c r="L40" s="52">
        <v>267</v>
      </c>
    </row>
    <row r="41" spans="1:12" ht="15" customHeight="1">
      <c r="A41" s="33" t="s">
        <v>36</v>
      </c>
      <c r="B41" s="26"/>
      <c r="C41" s="26"/>
      <c r="D41" s="26"/>
      <c r="E41" s="80"/>
      <c r="F41" s="54"/>
      <c r="G41" s="120"/>
      <c r="H41" s="154">
        <v>152.791</v>
      </c>
      <c r="I41" s="54"/>
      <c r="J41" s="54"/>
      <c r="K41" s="54"/>
      <c r="L41" s="54"/>
    </row>
    <row r="42" spans="1:12" ht="15" customHeight="1">
      <c r="A42" s="35" t="s">
        <v>37</v>
      </c>
      <c r="B42" s="23"/>
      <c r="C42" s="23"/>
      <c r="D42" s="23"/>
      <c r="E42" s="88">
        <f>SUM(E37:E41)</f>
        <v>1355.317</v>
      </c>
      <c r="F42" s="131">
        <f>SUM(F37:F41)</f>
        <v>1224.519</v>
      </c>
      <c r="G42" s="157" t="s">
        <v>11</v>
      </c>
      <c r="H42" s="131">
        <f>SUM(H37:H41)</f>
        <v>1677.204</v>
      </c>
      <c r="I42" s="89">
        <f>SUM(I37:I41)</f>
        <v>1646.609</v>
      </c>
      <c r="J42" s="89" t="s">
        <v>11</v>
      </c>
      <c r="K42" s="89">
        <f>SUM(K37:K41)</f>
        <v>1648</v>
      </c>
      <c r="L42" s="89">
        <f>SUM(L37:L41)</f>
        <v>1290</v>
      </c>
    </row>
    <row r="43" spans="1:12" ht="15" customHeight="1">
      <c r="A43" s="34" t="s">
        <v>38</v>
      </c>
      <c r="B43" s="11"/>
      <c r="C43" s="11"/>
      <c r="D43" s="11"/>
      <c r="E43" s="83">
        <f>E36+E42</f>
        <v>2223.3900000000003</v>
      </c>
      <c r="F43" s="114">
        <f>F36+F42</f>
        <v>2155.862</v>
      </c>
      <c r="G43" s="156" t="s">
        <v>11</v>
      </c>
      <c r="H43" s="114">
        <f>H36+H42</f>
        <v>2548.01</v>
      </c>
      <c r="I43" s="58">
        <f>I36+I42</f>
        <v>2634.908</v>
      </c>
      <c r="J43" s="58" t="s">
        <v>11</v>
      </c>
      <c r="K43" s="58">
        <f>K36+K42</f>
        <v>2487</v>
      </c>
      <c r="L43" s="58">
        <f>L36+L42</f>
        <v>2386</v>
      </c>
    </row>
    <row r="44" spans="1:12" ht="15" customHeight="1">
      <c r="A44" s="32" t="s">
        <v>39</v>
      </c>
      <c r="B44" s="3"/>
      <c r="C44" s="3"/>
      <c r="D44" s="3"/>
      <c r="E44" s="82">
        <v>744.6650000000001</v>
      </c>
      <c r="F44" s="52">
        <v>660.892</v>
      </c>
      <c r="G44" s="119"/>
      <c r="H44" s="141">
        <v>758</v>
      </c>
      <c r="I44" s="52">
        <v>705.2450000000001</v>
      </c>
      <c r="J44" s="52"/>
      <c r="K44" s="52">
        <v>776</v>
      </c>
      <c r="L44" s="52">
        <v>554</v>
      </c>
    </row>
    <row r="45" spans="1:12" ht="15" customHeight="1">
      <c r="A45" s="32" t="s">
        <v>116</v>
      </c>
      <c r="B45" s="3"/>
      <c r="C45" s="3"/>
      <c r="D45" s="3"/>
      <c r="E45" s="82">
        <v>47.061</v>
      </c>
      <c r="F45" s="52">
        <v>32.404</v>
      </c>
      <c r="G45" s="119"/>
      <c r="H45" s="141">
        <v>41.212</v>
      </c>
      <c r="I45" s="52">
        <v>33.535000000000004</v>
      </c>
      <c r="J45" s="52"/>
      <c r="K45" s="52">
        <v>24</v>
      </c>
      <c r="L45" s="52">
        <v>16</v>
      </c>
    </row>
    <row r="46" spans="1:12" ht="15" customHeight="1">
      <c r="A46" s="32" t="s">
        <v>41</v>
      </c>
      <c r="B46" s="3"/>
      <c r="C46" s="3"/>
      <c r="D46" s="3"/>
      <c r="E46" s="82">
        <v>40.469</v>
      </c>
      <c r="F46" s="52">
        <v>122.982</v>
      </c>
      <c r="G46" s="119"/>
      <c r="H46" s="141">
        <v>38</v>
      </c>
      <c r="I46" s="52">
        <v>122.979</v>
      </c>
      <c r="J46" s="52"/>
      <c r="K46" s="52">
        <v>173</v>
      </c>
      <c r="L46" s="52">
        <v>172</v>
      </c>
    </row>
    <row r="47" spans="1:12" ht="15" customHeight="1">
      <c r="A47" s="32" t="s">
        <v>42</v>
      </c>
      <c r="B47" s="3"/>
      <c r="C47" s="3"/>
      <c r="D47" s="3"/>
      <c r="E47" s="82">
        <v>70.88900000000001</v>
      </c>
      <c r="F47" s="52">
        <v>40.854</v>
      </c>
      <c r="G47" s="119"/>
      <c r="H47" s="141">
        <v>74</v>
      </c>
      <c r="I47" s="52">
        <v>116.405</v>
      </c>
      <c r="J47" s="52"/>
      <c r="K47" s="52">
        <v>21</v>
      </c>
      <c r="L47" s="52">
        <v>63</v>
      </c>
    </row>
    <row r="48" spans="1:12" ht="15" customHeight="1">
      <c r="A48" s="32" t="s">
        <v>43</v>
      </c>
      <c r="B48" s="3"/>
      <c r="C48" s="3"/>
      <c r="D48" s="3"/>
      <c r="E48" s="82">
        <v>182.825</v>
      </c>
      <c r="F48" s="52">
        <v>295</v>
      </c>
      <c r="G48" s="119"/>
      <c r="H48" s="141">
        <v>182.81</v>
      </c>
      <c r="I48" s="52">
        <v>295</v>
      </c>
      <c r="J48" s="52"/>
      <c r="K48" s="52">
        <v>350</v>
      </c>
      <c r="L48" s="52">
        <v>427</v>
      </c>
    </row>
    <row r="49" spans="1:12" ht="15" customHeight="1">
      <c r="A49" s="32" t="s">
        <v>44</v>
      </c>
      <c r="B49" s="3"/>
      <c r="C49" s="3"/>
      <c r="D49" s="3"/>
      <c r="E49" s="82">
        <v>1120.377</v>
      </c>
      <c r="F49" s="52">
        <v>993.8720000000001</v>
      </c>
      <c r="G49" s="119"/>
      <c r="H49" s="141">
        <v>1433.517</v>
      </c>
      <c r="I49" s="52">
        <v>1351.886</v>
      </c>
      <c r="J49" s="52"/>
      <c r="K49" s="52">
        <v>1143</v>
      </c>
      <c r="L49" s="52">
        <v>1154</v>
      </c>
    </row>
    <row r="50" spans="1:12" ht="15" customHeight="1">
      <c r="A50" s="32" t="s">
        <v>102</v>
      </c>
      <c r="B50" s="3"/>
      <c r="C50" s="3"/>
      <c r="D50" s="3"/>
      <c r="E50" s="82">
        <v>17.104</v>
      </c>
      <c r="F50" s="52">
        <v>9.858</v>
      </c>
      <c r="G50" s="119"/>
      <c r="H50" s="141">
        <v>17.104</v>
      </c>
      <c r="I50" s="52">
        <v>9.858</v>
      </c>
      <c r="J50" s="52"/>
      <c r="K50" s="52"/>
      <c r="L50" s="52"/>
    </row>
    <row r="51" spans="1:12" ht="15" customHeight="1">
      <c r="A51" s="33" t="s">
        <v>45</v>
      </c>
      <c r="B51" s="26"/>
      <c r="C51" s="26"/>
      <c r="D51" s="26"/>
      <c r="E51" s="80"/>
      <c r="F51" s="54"/>
      <c r="G51" s="120"/>
      <c r="H51" s="154">
        <v>3.0020000000000002</v>
      </c>
      <c r="I51" s="54"/>
      <c r="J51" s="54"/>
      <c r="K51" s="54"/>
      <c r="L51" s="54"/>
    </row>
    <row r="52" spans="1:12" ht="15" customHeight="1">
      <c r="A52" s="34" t="s">
        <v>46</v>
      </c>
      <c r="B52" s="11"/>
      <c r="C52" s="11"/>
      <c r="D52" s="11"/>
      <c r="E52" s="83">
        <f aca="true" t="shared" si="8" ref="E52:L52">SUM(E44:E51)</f>
        <v>2223.39</v>
      </c>
      <c r="F52" s="114">
        <f t="shared" si="8"/>
        <v>2155.862</v>
      </c>
      <c r="G52" s="156" t="s">
        <v>11</v>
      </c>
      <c r="H52" s="114">
        <f t="shared" si="8"/>
        <v>2547.6449999999995</v>
      </c>
      <c r="I52" s="58">
        <f t="shared" si="8"/>
        <v>2634.9080000000004</v>
      </c>
      <c r="J52" s="58" t="s">
        <v>11</v>
      </c>
      <c r="K52" s="58">
        <f t="shared" si="8"/>
        <v>2487</v>
      </c>
      <c r="L52" s="58">
        <f t="shared" si="8"/>
        <v>2386</v>
      </c>
    </row>
    <row r="53" spans="1:12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  <c r="K53" s="52"/>
      <c r="L53" s="52"/>
    </row>
    <row r="54" spans="1:12" ht="12.75" customHeight="1">
      <c r="A54" s="73"/>
      <c r="B54" s="62"/>
      <c r="C54" s="64"/>
      <c r="D54" s="64"/>
      <c r="E54" s="65">
        <f aca="true" t="shared" si="9" ref="E54:L54">E$3</f>
        <v>2010</v>
      </c>
      <c r="F54" s="65">
        <f t="shared" si="9"/>
        <v>2009</v>
      </c>
      <c r="G54" s="65">
        <v>2009</v>
      </c>
      <c r="H54" s="65">
        <f t="shared" si="9"/>
        <v>2009</v>
      </c>
      <c r="I54" s="65">
        <f t="shared" si="9"/>
        <v>2008</v>
      </c>
      <c r="J54" s="65">
        <f t="shared" si="9"/>
        <v>2007</v>
      </c>
      <c r="K54" s="65">
        <f t="shared" si="9"/>
        <v>2007</v>
      </c>
      <c r="L54" s="65">
        <f t="shared" si="9"/>
        <v>2006</v>
      </c>
    </row>
    <row r="55" spans="1:12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  <c r="K55" s="85"/>
      <c r="L55" s="85"/>
    </row>
    <row r="56" spans="1:12" s="20" customFormat="1" ht="15" customHeight="1">
      <c r="A56" s="73" t="s">
        <v>111</v>
      </c>
      <c r="B56" s="72"/>
      <c r="C56" s="67"/>
      <c r="D56" s="67"/>
      <c r="E56" s="86">
        <f>IF(E$5=0,"",E$5)</f>
      </c>
      <c r="F56" s="86">
        <f>IF(F$5=0,"",F$5)</f>
      </c>
      <c r="G56" s="86"/>
      <c r="H56" s="86"/>
      <c r="I56" s="86"/>
      <c r="J56" s="86"/>
      <c r="K56" s="86"/>
      <c r="L56" s="86"/>
    </row>
    <row r="57" spans="5:12" ht="1.5" customHeight="1">
      <c r="E57" s="42"/>
      <c r="F57" s="42"/>
      <c r="G57" s="42"/>
      <c r="H57" s="42"/>
      <c r="I57" s="42"/>
      <c r="J57" s="42"/>
      <c r="K57" s="42"/>
      <c r="L57" s="42"/>
    </row>
    <row r="58" spans="1:12" ht="24.75" customHeight="1">
      <c r="A58" s="167" t="s">
        <v>48</v>
      </c>
      <c r="B58" s="167"/>
      <c r="C58" s="10"/>
      <c r="D58" s="10"/>
      <c r="E58" s="79">
        <v>-21.411</v>
      </c>
      <c r="F58" s="55">
        <v>-36.331</v>
      </c>
      <c r="G58" s="121"/>
      <c r="H58" s="155">
        <v>170.77800000000002</v>
      </c>
      <c r="I58" s="55">
        <v>75.69000000000001</v>
      </c>
      <c r="J58" s="55"/>
      <c r="K58" s="55">
        <v>96</v>
      </c>
      <c r="L58" s="55">
        <v>90</v>
      </c>
    </row>
    <row r="59" spans="1:12" ht="15" customHeight="1">
      <c r="A59" s="165" t="s">
        <v>49</v>
      </c>
      <c r="B59" s="165"/>
      <c r="C59" s="27"/>
      <c r="D59" s="27"/>
      <c r="E59" s="80">
        <v>-122.64400000000003</v>
      </c>
      <c r="F59" s="54">
        <v>-193.954</v>
      </c>
      <c r="G59" s="120"/>
      <c r="H59" s="154">
        <v>-10.863000000000014</v>
      </c>
      <c r="I59" s="54">
        <v>80.46199999999999</v>
      </c>
      <c r="J59" s="54"/>
      <c r="K59" s="54">
        <v>-36</v>
      </c>
      <c r="L59" s="54">
        <v>10</v>
      </c>
    </row>
    <row r="60" spans="1:12" ht="15" customHeight="1">
      <c r="A60" s="168" t="s">
        <v>50</v>
      </c>
      <c r="B60" s="168"/>
      <c r="C60" s="29"/>
      <c r="D60" s="29"/>
      <c r="E60" s="81">
        <f>SUM(E58:E59)</f>
        <v>-144.05500000000004</v>
      </c>
      <c r="F60" s="59">
        <f>SUM(F58:F59)</f>
        <v>-230.28500000000003</v>
      </c>
      <c r="G60" s="123" t="s">
        <v>11</v>
      </c>
      <c r="H60" s="158">
        <f>SUM(H58:H59)</f>
        <v>159.91500000000002</v>
      </c>
      <c r="I60" s="59">
        <f>SUM(I58:I59)</f>
        <v>156.152</v>
      </c>
      <c r="J60" s="59" t="s">
        <v>11</v>
      </c>
      <c r="K60" s="59">
        <f>SUM(K58:K59)</f>
        <v>60</v>
      </c>
      <c r="L60" s="59">
        <f>SUM(L58:L59)</f>
        <v>100</v>
      </c>
    </row>
    <row r="61" spans="1:12" ht="15" customHeight="1">
      <c r="A61" s="167" t="s">
        <v>51</v>
      </c>
      <c r="B61" s="167"/>
      <c r="C61" s="3"/>
      <c r="D61" s="3"/>
      <c r="E61" s="82">
        <v>-3.5</v>
      </c>
      <c r="F61" s="52">
        <v>-9.921</v>
      </c>
      <c r="G61" s="119"/>
      <c r="H61" s="141">
        <v>-156.15699999999998</v>
      </c>
      <c r="I61" s="52">
        <v>-17.548000000000002</v>
      </c>
      <c r="J61" s="52"/>
      <c r="K61" s="52">
        <v>-29</v>
      </c>
      <c r="L61" s="52">
        <v>-31</v>
      </c>
    </row>
    <row r="62" spans="1:12" ht="15" customHeight="1">
      <c r="A62" s="165" t="s">
        <v>103</v>
      </c>
      <c r="B62" s="165"/>
      <c r="C62" s="26"/>
      <c r="D62" s="26"/>
      <c r="E62" s="80">
        <v>6.3260000000000005</v>
      </c>
      <c r="F62" s="54"/>
      <c r="G62" s="120"/>
      <c r="H62" s="154">
        <v>6.595000000000001</v>
      </c>
      <c r="I62" s="54">
        <v>3.726</v>
      </c>
      <c r="J62" s="54"/>
      <c r="K62" s="54"/>
      <c r="L62" s="54"/>
    </row>
    <row r="63" spans="1:12" ht="24" customHeight="1">
      <c r="A63" s="168" t="s">
        <v>52</v>
      </c>
      <c r="B63" s="168"/>
      <c r="C63" s="30"/>
      <c r="D63" s="30"/>
      <c r="E63" s="81">
        <f>SUM(E60:E62)</f>
        <v>-141.22900000000004</v>
      </c>
      <c r="F63" s="59">
        <f>SUM(F60:F62)</f>
        <v>-240.20600000000002</v>
      </c>
      <c r="G63" s="123" t="s">
        <v>11</v>
      </c>
      <c r="H63" s="158">
        <f>SUM(H60:H62)</f>
        <v>10.353000000000039</v>
      </c>
      <c r="I63" s="59">
        <f>SUM(I60:I62)</f>
        <v>142.32999999999998</v>
      </c>
      <c r="J63" s="59" t="s">
        <v>11</v>
      </c>
      <c r="K63" s="59">
        <f>SUM(K60:K62)</f>
        <v>31</v>
      </c>
      <c r="L63" s="59">
        <f>SUM(L60:L62)</f>
        <v>69</v>
      </c>
    </row>
    <row r="64" spans="1:12" ht="15" customHeight="1">
      <c r="A64" s="165" t="s">
        <v>53</v>
      </c>
      <c r="B64" s="165"/>
      <c r="C64" s="31"/>
      <c r="D64" s="31"/>
      <c r="E64" s="80">
        <v>153.241</v>
      </c>
      <c r="F64" s="54"/>
      <c r="G64" s="120"/>
      <c r="H64" s="154"/>
      <c r="I64" s="54">
        <v>-84.00000000000001</v>
      </c>
      <c r="J64" s="54"/>
      <c r="K64" s="54">
        <v>890</v>
      </c>
      <c r="L64" s="54">
        <v>-53</v>
      </c>
    </row>
    <row r="65" spans="1:12" ht="15" customHeight="1">
      <c r="A65" s="168" t="s">
        <v>54</v>
      </c>
      <c r="B65" s="168"/>
      <c r="C65" s="11"/>
      <c r="D65" s="11"/>
      <c r="E65" s="83">
        <f>SUM(E63:E64)</f>
        <v>12.011999999999972</v>
      </c>
      <c r="F65" s="58">
        <f>SUM(F63:F64)</f>
        <v>-240.20600000000002</v>
      </c>
      <c r="G65" s="118" t="s">
        <v>11</v>
      </c>
      <c r="H65" s="114">
        <f>SUM(H63:H64)</f>
        <v>10.353000000000039</v>
      </c>
      <c r="I65" s="58">
        <f>SUM(I63:I64)</f>
        <v>58.32999999999997</v>
      </c>
      <c r="J65" s="58" t="s">
        <v>11</v>
      </c>
      <c r="K65" s="58">
        <f>SUM(K63:K64)</f>
        <v>921</v>
      </c>
      <c r="L65" s="58">
        <f>SUM(L63:L64)</f>
        <v>16</v>
      </c>
    </row>
    <row r="66" spans="1:12" ht="15" customHeight="1">
      <c r="A66" s="167" t="s">
        <v>55</v>
      </c>
      <c r="B66" s="167"/>
      <c r="C66" s="3"/>
      <c r="D66" s="3"/>
      <c r="E66" s="82"/>
      <c r="F66" s="52"/>
      <c r="G66" s="119"/>
      <c r="H66" s="141">
        <v>-112.5</v>
      </c>
      <c r="I66" s="52">
        <v>-55</v>
      </c>
      <c r="J66" s="52"/>
      <c r="K66" s="52">
        <v>-75</v>
      </c>
      <c r="L66" s="52">
        <v>-47</v>
      </c>
    </row>
    <row r="67" spans="1:12" ht="15" customHeight="1">
      <c r="A67" s="167" t="s">
        <v>56</v>
      </c>
      <c r="B67" s="167"/>
      <c r="C67" s="3"/>
      <c r="D67" s="3"/>
      <c r="E67" s="82"/>
      <c r="F67" s="52"/>
      <c r="G67" s="119"/>
      <c r="H67" s="141"/>
      <c r="I67" s="52"/>
      <c r="J67" s="52"/>
      <c r="K67" s="52"/>
      <c r="L67" s="52">
        <v>1</v>
      </c>
    </row>
    <row r="68" spans="1:12" ht="15" customHeight="1">
      <c r="A68" s="167" t="s">
        <v>57</v>
      </c>
      <c r="B68" s="167"/>
      <c r="C68" s="3"/>
      <c r="D68" s="3"/>
      <c r="E68" s="82"/>
      <c r="F68" s="52"/>
      <c r="G68" s="119"/>
      <c r="H68" s="141">
        <v>-6.412</v>
      </c>
      <c r="I68" s="52">
        <v>-159.189</v>
      </c>
      <c r="J68" s="52"/>
      <c r="K68" s="52"/>
      <c r="L68" s="52"/>
    </row>
    <row r="69" spans="1:12" ht="15" customHeight="1">
      <c r="A69" s="165" t="s">
        <v>58</v>
      </c>
      <c r="B69" s="165"/>
      <c r="C69" s="26"/>
      <c r="D69" s="26"/>
      <c r="E69" s="80"/>
      <c r="F69" s="54">
        <v>-4.926</v>
      </c>
      <c r="G69" s="120"/>
      <c r="H69" s="154"/>
      <c r="I69" s="54"/>
      <c r="J69" s="54"/>
      <c r="K69" s="54">
        <v>-479</v>
      </c>
      <c r="L69" s="54"/>
    </row>
    <row r="70" spans="1:12" ht="15" customHeight="1">
      <c r="A70" s="37" t="s">
        <v>59</v>
      </c>
      <c r="B70" s="37"/>
      <c r="C70" s="24"/>
      <c r="D70" s="24"/>
      <c r="E70" s="84">
        <f>SUM(E66:E69)</f>
        <v>0</v>
      </c>
      <c r="F70" s="56">
        <f>SUM(F66:F69)</f>
        <v>-4.926</v>
      </c>
      <c r="G70" s="124" t="s">
        <v>11</v>
      </c>
      <c r="H70" s="159">
        <f>SUM(H66:H69)</f>
        <v>-118.912</v>
      </c>
      <c r="I70" s="56">
        <f>SUM(I66:I69)</f>
        <v>-214.189</v>
      </c>
      <c r="J70" s="56" t="s">
        <v>11</v>
      </c>
      <c r="K70" s="56">
        <f>SUM(K66:K69)</f>
        <v>-554</v>
      </c>
      <c r="L70" s="56">
        <f>SUM(L66:L69)</f>
        <v>-46</v>
      </c>
    </row>
    <row r="71" spans="1:12" ht="15" customHeight="1">
      <c r="A71" s="168" t="s">
        <v>60</v>
      </c>
      <c r="B71" s="168"/>
      <c r="C71" s="11"/>
      <c r="D71" s="11"/>
      <c r="E71" s="83">
        <f>SUM(E70+E65)</f>
        <v>12.011999999999972</v>
      </c>
      <c r="F71" s="58">
        <f>SUM(F70+F65)</f>
        <v>-245.132</v>
      </c>
      <c r="G71" s="118" t="s">
        <v>11</v>
      </c>
      <c r="H71" s="114">
        <f>SUM(H70+H65)</f>
        <v>-108.55899999999997</v>
      </c>
      <c r="I71" s="58">
        <f>SUM(I70+I65)</f>
        <v>-155.85900000000004</v>
      </c>
      <c r="J71" s="58" t="s">
        <v>11</v>
      </c>
      <c r="K71" s="58">
        <f>SUM(K70+K65)</f>
        <v>367</v>
      </c>
      <c r="L71" s="58">
        <f>SUM(L70+L65)</f>
        <v>-30</v>
      </c>
    </row>
    <row r="72" spans="1:12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  <c r="K72" s="52"/>
      <c r="L72" s="52"/>
    </row>
    <row r="73" spans="1:12" ht="12.75" customHeight="1">
      <c r="A73" s="73"/>
      <c r="B73" s="62"/>
      <c r="C73" s="64"/>
      <c r="D73" s="64"/>
      <c r="E73" s="65">
        <f aca="true" t="shared" si="10" ref="E73:L73">E$3</f>
        <v>2010</v>
      </c>
      <c r="F73" s="65">
        <f t="shared" si="10"/>
        <v>2009</v>
      </c>
      <c r="G73" s="65">
        <v>2009</v>
      </c>
      <c r="H73" s="65">
        <f t="shared" si="10"/>
        <v>2009</v>
      </c>
      <c r="I73" s="65">
        <f t="shared" si="10"/>
        <v>2008</v>
      </c>
      <c r="J73" s="65">
        <f t="shared" si="10"/>
        <v>2007</v>
      </c>
      <c r="K73" s="65">
        <f t="shared" si="10"/>
        <v>2007</v>
      </c>
      <c r="L73" s="65">
        <f t="shared" si="10"/>
        <v>2006</v>
      </c>
    </row>
    <row r="74" spans="1:12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  <c r="K74" s="65"/>
      <c r="L74" s="65"/>
    </row>
    <row r="75" spans="1:12" s="20" customFormat="1" ht="15" customHeight="1">
      <c r="A75" s="73" t="s">
        <v>61</v>
      </c>
      <c r="B75" s="72"/>
      <c r="C75" s="67"/>
      <c r="D75" s="67"/>
      <c r="E75" s="69">
        <f>IF(E$5=0,"",E$5)</f>
      </c>
      <c r="F75" s="69">
        <f>IF(F$5=0,"",F$5)</f>
      </c>
      <c r="G75" s="69"/>
      <c r="H75" s="69"/>
      <c r="I75" s="69"/>
      <c r="J75" s="69"/>
      <c r="K75" s="69"/>
      <c r="L75" s="69"/>
    </row>
    <row r="76" ht="1.5" customHeight="1"/>
    <row r="77" spans="1:12" ht="15" customHeight="1">
      <c r="A77" s="167" t="s">
        <v>62</v>
      </c>
      <c r="B77" s="167"/>
      <c r="C77" s="8"/>
      <c r="D77" s="8"/>
      <c r="E77" s="111">
        <f>IF(E14=0,"-",IF(E7=0,"-",E14/E7))*100</f>
        <v>-4.455975195414926</v>
      </c>
      <c r="F77" s="60">
        <f>IF(F14=0,"-",IF(F7=0,"-",F14/F7))*100</f>
        <v>-8.961138148453832</v>
      </c>
      <c r="G77" s="125">
        <v>4.5</v>
      </c>
      <c r="H77" s="144">
        <f>IF(H14=0,"-",IF(H7=0,"-",H14/H7))*100</f>
        <v>10.834139197452455</v>
      </c>
      <c r="I77" s="60">
        <f>IF(I14=0,"-",IF(I7=0,"-",I14/I7)*100)</f>
        <v>10.95734463902742</v>
      </c>
      <c r="J77" s="60">
        <f>IF(J14=0,"-",IF(J7=0,"-",J14/J7)*100)</f>
        <v>6.391725017896927</v>
      </c>
      <c r="K77" s="60">
        <f>IF(K14=0,"-",IF(K7=0,"-",K14/K7)*100)</f>
        <v>61.27973748974569</v>
      </c>
      <c r="L77" s="60">
        <f>IF(L14=0,"-",IF(L7=0,"-",L14/L7)*100)</f>
        <v>8.60103626943005</v>
      </c>
    </row>
    <row r="78" spans="1:12" ht="15" customHeight="1">
      <c r="A78" s="167" t="s">
        <v>63</v>
      </c>
      <c r="B78" s="167"/>
      <c r="C78" s="8"/>
      <c r="D78" s="8"/>
      <c r="E78" s="74">
        <f aca="true" t="shared" si="11" ref="E78:L78">IF(E20=0,"-",IF(E7=0,"-",E20/E7)*100)</f>
        <v>-5.319468144111503</v>
      </c>
      <c r="F78" s="60">
        <f t="shared" si="11"/>
        <v>-11.58389358284556</v>
      </c>
      <c r="G78" s="125">
        <v>2.7</v>
      </c>
      <c r="H78" s="113">
        <v>9</v>
      </c>
      <c r="I78" s="60">
        <f t="shared" si="11"/>
        <v>8.644684334742477</v>
      </c>
      <c r="J78" s="60">
        <f t="shared" si="11"/>
        <v>6.767048003129193</v>
      </c>
      <c r="K78" s="60">
        <f t="shared" si="11"/>
        <v>61.853978671041844</v>
      </c>
      <c r="L78" s="60">
        <f t="shared" si="11"/>
        <v>6.94300518134715</v>
      </c>
    </row>
    <row r="79" spans="1:12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126" t="s">
        <v>11</v>
      </c>
      <c r="H79" s="113">
        <f>IF((H44=0),"-",(H24/((H44+I44)/2)*100))</f>
        <v>9.33295517838778</v>
      </c>
      <c r="I79" s="61">
        <f>IF((I44=0),"-",(I24/((I44+K44)/2)*100))</f>
        <v>9.700488440467321</v>
      </c>
      <c r="J79" s="61" t="s">
        <v>11</v>
      </c>
      <c r="K79" s="61">
        <f>IF((K44=0),"-",(K24/((K44+L44)/2)*100))</f>
        <v>106.9172932330827</v>
      </c>
      <c r="L79" s="61">
        <v>6.5</v>
      </c>
    </row>
    <row r="80" spans="1:12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126" t="s">
        <v>11</v>
      </c>
      <c r="H80" s="113">
        <v>17</v>
      </c>
      <c r="I80" s="61">
        <f>IF((I44=0),"-",((I17+I18)/((I44+I45+I46+I48+K44+K45+K46+K48)/2)*100))</f>
        <v>14.460840751056866</v>
      </c>
      <c r="J80" s="61" t="s">
        <v>11</v>
      </c>
      <c r="K80" s="61">
        <f>IF((K44=0),"-",((K17+K18)/((K44+K45+K46+K48+L44+L45+L46+L48)/2)*100))</f>
        <v>63.0016051364366</v>
      </c>
      <c r="L80" s="61">
        <v>8.2</v>
      </c>
    </row>
    <row r="81" spans="1:12" ht="15" customHeight="1">
      <c r="A81" s="167" t="s">
        <v>66</v>
      </c>
      <c r="B81" s="167"/>
      <c r="C81" s="8"/>
      <c r="D81" s="8"/>
      <c r="E81" s="78">
        <f aca="true" t="shared" si="12" ref="E81:L81">IF(E44=0,"-",((E44+E45)/E52*100))</f>
        <v>35.608957492837526</v>
      </c>
      <c r="F81" s="115">
        <f t="shared" si="12"/>
        <v>32.15864466278454</v>
      </c>
      <c r="G81" s="160" t="s">
        <v>11</v>
      </c>
      <c r="H81" s="115">
        <f>IF(H44=0,"-",((H44+H45)/H52*100))</f>
        <v>31.37061874790248</v>
      </c>
      <c r="I81" s="109">
        <f t="shared" si="12"/>
        <v>28.038170592673445</v>
      </c>
      <c r="J81" s="109" t="s">
        <v>11</v>
      </c>
      <c r="K81" s="109">
        <f t="shared" si="12"/>
        <v>32.167269802975476</v>
      </c>
      <c r="L81" s="109">
        <f t="shared" si="12"/>
        <v>23.88935456831517</v>
      </c>
    </row>
    <row r="82" spans="1:12" ht="15" customHeight="1">
      <c r="A82" s="167" t="s">
        <v>67</v>
      </c>
      <c r="B82" s="167"/>
      <c r="C82" s="8"/>
      <c r="D82" s="8"/>
      <c r="E82" s="75">
        <f aca="true" t="shared" si="13" ref="E82:L82">IF(E48=0,"-",(E48+E46-E40-E38-E34))</f>
        <v>-166.44800000000004</v>
      </c>
      <c r="F82" s="116">
        <f t="shared" si="13"/>
        <v>174.58099999999996</v>
      </c>
      <c r="G82" s="161" t="s">
        <v>11</v>
      </c>
      <c r="H82" s="116">
        <f>IF(H48=0,"-",(H48+H46-H40-H38-H34))</f>
        <v>-162.75600000000003</v>
      </c>
      <c r="I82" s="1">
        <f t="shared" si="13"/>
        <v>-70.55400000000003</v>
      </c>
      <c r="J82" s="1" t="str">
        <f t="shared" si="13"/>
        <v>-</v>
      </c>
      <c r="K82" s="1">
        <f t="shared" si="13"/>
        <v>-132</v>
      </c>
      <c r="L82" s="1">
        <f t="shared" si="13"/>
        <v>324</v>
      </c>
    </row>
    <row r="83" spans="1:12" ht="15" customHeight="1">
      <c r="A83" s="167" t="s">
        <v>68</v>
      </c>
      <c r="B83" s="167"/>
      <c r="C83" s="3"/>
      <c r="D83" s="3"/>
      <c r="E83" s="76">
        <f aca="true" t="shared" si="14" ref="E83:L83">IF((E44=0),"-",((E48+E46)/(E44+E45)))</f>
        <v>0.2820344412081957</v>
      </c>
      <c r="F83" s="117">
        <f t="shared" si="14"/>
        <v>0.6028911172140038</v>
      </c>
      <c r="G83" s="162" t="s">
        <v>11</v>
      </c>
      <c r="H83" s="117">
        <f>IF((H44=0),"-",((H48+H46)/(H44+H45)))</f>
        <v>0.2762846403707652</v>
      </c>
      <c r="I83" s="2">
        <f t="shared" si="14"/>
        <v>0.5657692411814071</v>
      </c>
      <c r="J83" s="2" t="s">
        <v>11</v>
      </c>
      <c r="K83" s="2">
        <f t="shared" si="14"/>
        <v>0.65375</v>
      </c>
      <c r="L83" s="2">
        <f t="shared" si="14"/>
        <v>1.050877192982456</v>
      </c>
    </row>
    <row r="84" spans="1:12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130" t="s">
        <v>11</v>
      </c>
      <c r="H84" s="145">
        <v>463</v>
      </c>
      <c r="I84" s="22">
        <v>461</v>
      </c>
      <c r="J84" s="22" t="s">
        <v>105</v>
      </c>
      <c r="K84" s="22">
        <v>456</v>
      </c>
      <c r="L84" s="22">
        <v>435</v>
      </c>
    </row>
    <row r="85" spans="1:12" ht="15" customHeight="1">
      <c r="A85" s="6" t="s">
        <v>119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" customHeight="1">
      <c r="A86" s="6" t="s">
        <v>154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4.25" customHeight="1">
      <c r="A87" s="6" t="s">
        <v>155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">
      <c r="A88" s="6" t="s">
        <v>156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">
      <c r="A89" s="6" t="s">
        <v>157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</sheetData>
  <sheetProtection/>
  <mergeCells count="22">
    <mergeCell ref="A67:B67"/>
    <mergeCell ref="A68:B68"/>
    <mergeCell ref="A79:B79"/>
    <mergeCell ref="A81:B81"/>
    <mergeCell ref="A82:B82"/>
    <mergeCell ref="A83:B83"/>
    <mergeCell ref="A63:B63"/>
    <mergeCell ref="A64:B64"/>
    <mergeCell ref="A69:B69"/>
    <mergeCell ref="A65:B65"/>
    <mergeCell ref="A84:B84"/>
    <mergeCell ref="A80:B80"/>
    <mergeCell ref="A78:B78"/>
    <mergeCell ref="A71:B71"/>
    <mergeCell ref="A77:B77"/>
    <mergeCell ref="A66:B66"/>
    <mergeCell ref="A62:B62"/>
    <mergeCell ref="A1:L1"/>
    <mergeCell ref="A58:B58"/>
    <mergeCell ref="A59:B59"/>
    <mergeCell ref="A60:B60"/>
    <mergeCell ref="A61: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44" customWidth="1"/>
  </cols>
  <sheetData>
    <row r="1" spans="1:11" ht="18" customHeight="1">
      <c r="A1" s="166" t="s">
        <v>87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4" t="s">
        <v>18</v>
      </c>
      <c r="B2" s="14"/>
      <c r="C2" s="14"/>
      <c r="D2" s="14"/>
      <c r="E2" s="45"/>
      <c r="F2" s="45"/>
      <c r="G2" s="45"/>
      <c r="H2" s="46"/>
      <c r="I2" s="46"/>
      <c r="J2" s="17"/>
      <c r="K2" s="46"/>
    </row>
    <row r="3" spans="1:11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2007</v>
      </c>
      <c r="K3" s="65">
        <v>2006</v>
      </c>
    </row>
    <row r="4" spans="1:11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  <c r="K4" s="65"/>
    </row>
    <row r="5" spans="1:11" s="19" customFormat="1" ht="12.75" customHeight="1">
      <c r="A5" s="63" t="s">
        <v>12</v>
      </c>
      <c r="B5" s="70"/>
      <c r="C5" s="67"/>
      <c r="D5" s="163" t="s">
        <v>70</v>
      </c>
      <c r="E5" s="69" t="s">
        <v>10</v>
      </c>
      <c r="F5" s="69" t="s">
        <v>153</v>
      </c>
      <c r="G5" s="69" t="s">
        <v>74</v>
      </c>
      <c r="H5" s="69" t="s">
        <v>143</v>
      </c>
      <c r="I5" s="69" t="s">
        <v>76</v>
      </c>
      <c r="J5" s="69"/>
      <c r="K5" s="69" t="s">
        <v>75</v>
      </c>
    </row>
    <row r="6" ht="1.5" customHeight="1"/>
    <row r="7" spans="1:11" ht="15" customHeight="1">
      <c r="A7" s="32" t="s">
        <v>13</v>
      </c>
      <c r="B7" s="8"/>
      <c r="C7" s="8"/>
      <c r="D7" s="8"/>
      <c r="E7" s="83">
        <v>1162.192</v>
      </c>
      <c r="F7" s="58">
        <v>1243.6670000000001</v>
      </c>
      <c r="G7" s="83">
        <v>4740.747</v>
      </c>
      <c r="H7" s="58">
        <v>4325.344</v>
      </c>
      <c r="I7" s="58">
        <v>3899.045</v>
      </c>
      <c r="J7" s="58">
        <v>3899</v>
      </c>
      <c r="K7" s="58">
        <v>3389</v>
      </c>
    </row>
    <row r="8" spans="1:11" ht="15" customHeight="1">
      <c r="A8" s="32" t="s">
        <v>14</v>
      </c>
      <c r="B8" s="3"/>
      <c r="C8" s="3"/>
      <c r="D8" s="3"/>
      <c r="E8" s="82">
        <v>-1009.5680000000001</v>
      </c>
      <c r="F8" s="52">
        <v>-1078.7030000000002</v>
      </c>
      <c r="G8" s="82">
        <v>-4092.72</v>
      </c>
      <c r="H8" s="52">
        <v>-3744.606</v>
      </c>
      <c r="I8" s="52">
        <v>-3397.281</v>
      </c>
      <c r="J8" s="52">
        <v>-3397</v>
      </c>
      <c r="K8" s="52">
        <v>-2893</v>
      </c>
    </row>
    <row r="9" spans="1:11" ht="15" customHeight="1">
      <c r="A9" s="32" t="s">
        <v>15</v>
      </c>
      <c r="B9" s="3"/>
      <c r="C9" s="3"/>
      <c r="D9" s="3"/>
      <c r="E9" s="82">
        <v>23.041</v>
      </c>
      <c r="F9" s="52">
        <v>14.780000000000001</v>
      </c>
      <c r="G9" s="82">
        <v>50.162000000000006</v>
      </c>
      <c r="H9" s="52">
        <v>56.328</v>
      </c>
      <c r="I9" s="52">
        <v>64.686</v>
      </c>
      <c r="J9" s="52">
        <v>65</v>
      </c>
      <c r="K9" s="52">
        <v>25</v>
      </c>
    </row>
    <row r="10" spans="1:11" ht="15" customHeight="1">
      <c r="A10" s="32" t="s">
        <v>16</v>
      </c>
      <c r="B10" s="3"/>
      <c r="C10" s="3"/>
      <c r="D10" s="3"/>
      <c r="E10" s="82"/>
      <c r="F10" s="52"/>
      <c r="G10" s="82"/>
      <c r="H10" s="52">
        <v>0.158</v>
      </c>
      <c r="I10" s="52">
        <v>12.747</v>
      </c>
      <c r="J10" s="52">
        <v>13</v>
      </c>
      <c r="K10" s="52">
        <v>11</v>
      </c>
    </row>
    <row r="11" spans="1:11" ht="15" customHeight="1">
      <c r="A11" s="33" t="s">
        <v>17</v>
      </c>
      <c r="B11" s="26"/>
      <c r="C11" s="26"/>
      <c r="D11" s="26"/>
      <c r="E11" s="80"/>
      <c r="F11" s="54"/>
      <c r="G11" s="80">
        <v>29.562</v>
      </c>
      <c r="H11" s="54">
        <v>41.762</v>
      </c>
      <c r="I11" s="54">
        <v>91.316</v>
      </c>
      <c r="J11" s="54">
        <v>91</v>
      </c>
      <c r="K11" s="54">
        <v>66</v>
      </c>
    </row>
    <row r="12" spans="1:11" ht="15" customHeight="1">
      <c r="A12" s="12" t="s">
        <v>0</v>
      </c>
      <c r="B12" s="12"/>
      <c r="C12" s="12"/>
      <c r="D12" s="12"/>
      <c r="E12" s="83">
        <f aca="true" t="shared" si="0" ref="E12:K12">SUM(E7:E11)</f>
        <v>175.6649999999999</v>
      </c>
      <c r="F12" s="58">
        <f t="shared" si="0"/>
        <v>179.74399999999994</v>
      </c>
      <c r="G12" s="83">
        <f t="shared" si="0"/>
        <v>727.7510000000005</v>
      </c>
      <c r="H12" s="58">
        <f t="shared" si="0"/>
        <v>678.9859999999999</v>
      </c>
      <c r="I12" s="58">
        <f t="shared" si="0"/>
        <v>670.5130000000001</v>
      </c>
      <c r="J12" s="58">
        <f t="shared" si="0"/>
        <v>671</v>
      </c>
      <c r="K12" s="58">
        <f t="shared" si="0"/>
        <v>598</v>
      </c>
    </row>
    <row r="13" spans="1:11" ht="15" customHeight="1">
      <c r="A13" s="33" t="s">
        <v>96</v>
      </c>
      <c r="B13" s="26"/>
      <c r="C13" s="26"/>
      <c r="D13" s="26"/>
      <c r="E13" s="80">
        <v>-36.76100000000001</v>
      </c>
      <c r="F13" s="54">
        <v>-32.68200000000001</v>
      </c>
      <c r="G13" s="80">
        <v>-135.067</v>
      </c>
      <c r="H13" s="54">
        <v>-145.506</v>
      </c>
      <c r="I13" s="54">
        <v>-90.976</v>
      </c>
      <c r="J13" s="54">
        <v>-91</v>
      </c>
      <c r="K13" s="54">
        <v>-70</v>
      </c>
    </row>
    <row r="14" spans="1:11" ht="15" customHeight="1">
      <c r="A14" s="12" t="s">
        <v>1</v>
      </c>
      <c r="B14" s="12"/>
      <c r="C14" s="12"/>
      <c r="D14" s="12"/>
      <c r="E14" s="83">
        <f aca="true" t="shared" si="1" ref="E14:K14">SUM(E12:E13)</f>
        <v>138.90399999999988</v>
      </c>
      <c r="F14" s="58">
        <f t="shared" si="1"/>
        <v>147.06199999999993</v>
      </c>
      <c r="G14" s="83">
        <f t="shared" si="1"/>
        <v>592.6840000000005</v>
      </c>
      <c r="H14" s="58">
        <f t="shared" si="1"/>
        <v>533.4799999999999</v>
      </c>
      <c r="I14" s="58">
        <f t="shared" si="1"/>
        <v>579.5370000000001</v>
      </c>
      <c r="J14" s="58">
        <f t="shared" si="1"/>
        <v>580</v>
      </c>
      <c r="K14" s="58">
        <f t="shared" si="1"/>
        <v>528</v>
      </c>
    </row>
    <row r="15" spans="1:11" ht="15" customHeight="1">
      <c r="A15" s="32" t="s">
        <v>19</v>
      </c>
      <c r="B15" s="4"/>
      <c r="C15" s="4"/>
      <c r="D15" s="4"/>
      <c r="E15" s="82">
        <v>-26.877000000000002</v>
      </c>
      <c r="F15" s="52">
        <v>-29.475</v>
      </c>
      <c r="G15" s="82">
        <v>-123.01900000000002</v>
      </c>
      <c r="H15" s="52">
        <v>-87.27400000000002</v>
      </c>
      <c r="I15" s="52">
        <v>-81.759</v>
      </c>
      <c r="J15" s="52">
        <v>-82</v>
      </c>
      <c r="K15" s="52">
        <v>-62</v>
      </c>
    </row>
    <row r="16" spans="1:11" ht="15" customHeight="1">
      <c r="A16" s="33" t="s">
        <v>20</v>
      </c>
      <c r="B16" s="26"/>
      <c r="C16" s="26"/>
      <c r="D16" s="26"/>
      <c r="E16" s="80"/>
      <c r="F16" s="54">
        <v>-14.255</v>
      </c>
      <c r="G16" s="80">
        <v>-41.366</v>
      </c>
      <c r="H16" s="54"/>
      <c r="I16" s="54"/>
      <c r="J16" s="54"/>
      <c r="K16" s="54"/>
    </row>
    <row r="17" spans="1:11" ht="15" customHeight="1">
      <c r="A17" s="12" t="s">
        <v>2</v>
      </c>
      <c r="B17" s="12"/>
      <c r="C17" s="12"/>
      <c r="D17" s="12"/>
      <c r="E17" s="83">
        <f aca="true" t="shared" si="2" ref="E17:K17">SUM(E14:E16)</f>
        <v>112.02699999999987</v>
      </c>
      <c r="F17" s="58">
        <f t="shared" si="2"/>
        <v>103.33199999999994</v>
      </c>
      <c r="G17" s="83">
        <f t="shared" si="2"/>
        <v>428.29900000000055</v>
      </c>
      <c r="H17" s="58">
        <f t="shared" si="2"/>
        <v>446.2059999999999</v>
      </c>
      <c r="I17" s="58">
        <f t="shared" si="2"/>
        <v>497.77800000000013</v>
      </c>
      <c r="J17" s="58">
        <f t="shared" si="2"/>
        <v>498</v>
      </c>
      <c r="K17" s="58">
        <f t="shared" si="2"/>
        <v>466</v>
      </c>
    </row>
    <row r="18" spans="1:11" ht="15" customHeight="1">
      <c r="A18" s="32" t="s">
        <v>21</v>
      </c>
      <c r="B18" s="3"/>
      <c r="C18" s="3"/>
      <c r="D18" s="3"/>
      <c r="E18" s="82">
        <v>50.848000000000006</v>
      </c>
      <c r="F18" s="52">
        <v>2.771</v>
      </c>
      <c r="G18" s="82">
        <v>11.879000000000001</v>
      </c>
      <c r="H18" s="52">
        <v>18.383</v>
      </c>
      <c r="I18" s="52">
        <v>60.370000000000005</v>
      </c>
      <c r="J18" s="52">
        <v>60</v>
      </c>
      <c r="K18" s="52">
        <v>30</v>
      </c>
    </row>
    <row r="19" spans="1:11" ht="15" customHeight="1">
      <c r="A19" s="33" t="s">
        <v>22</v>
      </c>
      <c r="B19" s="26"/>
      <c r="C19" s="26"/>
      <c r="D19" s="26" t="s">
        <v>122</v>
      </c>
      <c r="E19" s="80">
        <v>-41.704</v>
      </c>
      <c r="F19" s="54">
        <v>-66.47800000000001</v>
      </c>
      <c r="G19" s="80">
        <v>-116.50500000000002</v>
      </c>
      <c r="H19" s="54">
        <v>-381.10200000000003</v>
      </c>
      <c r="I19" s="54">
        <v>-194.418</v>
      </c>
      <c r="J19" s="54">
        <v>-139</v>
      </c>
      <c r="K19" s="54">
        <v>-130</v>
      </c>
    </row>
    <row r="20" spans="1:11" ht="15" customHeight="1">
      <c r="A20" s="12" t="s">
        <v>3</v>
      </c>
      <c r="B20" s="12"/>
      <c r="C20" s="12"/>
      <c r="D20" s="12"/>
      <c r="E20" s="83">
        <f aca="true" t="shared" si="3" ref="E20:K20">SUM(E17:E19)</f>
        <v>121.17099999999988</v>
      </c>
      <c r="F20" s="58">
        <f t="shared" si="3"/>
        <v>39.62499999999993</v>
      </c>
      <c r="G20" s="83">
        <f t="shared" si="3"/>
        <v>323.67300000000057</v>
      </c>
      <c r="H20" s="58">
        <f t="shared" si="3"/>
        <v>83.48699999999985</v>
      </c>
      <c r="I20" s="58">
        <f t="shared" si="3"/>
        <v>363.73000000000013</v>
      </c>
      <c r="J20" s="58">
        <f t="shared" si="3"/>
        <v>419</v>
      </c>
      <c r="K20" s="58">
        <f t="shared" si="3"/>
        <v>366</v>
      </c>
    </row>
    <row r="21" spans="1:11" ht="15" customHeight="1">
      <c r="A21" s="32" t="s">
        <v>23</v>
      </c>
      <c r="B21" s="3"/>
      <c r="C21" s="3"/>
      <c r="D21" s="3"/>
      <c r="E21" s="82">
        <v>-28.029000000000003</v>
      </c>
      <c r="F21" s="52">
        <v>-9.708000000000002</v>
      </c>
      <c r="G21" s="82">
        <v>-69.352</v>
      </c>
      <c r="H21" s="52">
        <v>-13.96</v>
      </c>
      <c r="I21" s="52">
        <v>-66.14500000000001</v>
      </c>
      <c r="J21" s="52">
        <v>-66</v>
      </c>
      <c r="K21" s="52">
        <v>-109</v>
      </c>
    </row>
    <row r="22" spans="1:11" ht="15" customHeight="1">
      <c r="A22" s="33" t="s">
        <v>114</v>
      </c>
      <c r="B22" s="28"/>
      <c r="C22" s="28"/>
      <c r="D22" s="28"/>
      <c r="E22" s="80"/>
      <c r="F22" s="54">
        <v>-2.367</v>
      </c>
      <c r="G22" s="80">
        <v>-108.23700000000001</v>
      </c>
      <c r="H22" s="54">
        <v>-3.589</v>
      </c>
      <c r="I22" s="54"/>
      <c r="J22" s="54"/>
      <c r="K22" s="54"/>
    </row>
    <row r="23" spans="1:11" ht="15" customHeight="1">
      <c r="A23" s="36" t="s">
        <v>24</v>
      </c>
      <c r="B23" s="13"/>
      <c r="C23" s="13"/>
      <c r="D23" s="13"/>
      <c r="E23" s="83">
        <f aca="true" t="shared" si="4" ref="E23:K23">SUM(E20:E22)</f>
        <v>93.14199999999988</v>
      </c>
      <c r="F23" s="58">
        <f t="shared" si="4"/>
        <v>27.549999999999926</v>
      </c>
      <c r="G23" s="83">
        <f t="shared" si="4"/>
        <v>146.08400000000057</v>
      </c>
      <c r="H23" s="58">
        <f t="shared" si="4"/>
        <v>65.93799999999985</v>
      </c>
      <c r="I23" s="58">
        <f t="shared" si="4"/>
        <v>297.58500000000015</v>
      </c>
      <c r="J23" s="58">
        <f t="shared" si="4"/>
        <v>353</v>
      </c>
      <c r="K23" s="58">
        <f t="shared" si="4"/>
        <v>257</v>
      </c>
    </row>
    <row r="24" spans="1:11" ht="15" customHeight="1">
      <c r="A24" s="32" t="s">
        <v>25</v>
      </c>
      <c r="B24" s="3"/>
      <c r="C24" s="3"/>
      <c r="D24" s="3"/>
      <c r="E24" s="79">
        <f aca="true" t="shared" si="5" ref="E24:K24">E23-E25</f>
        <v>88.59199999999989</v>
      </c>
      <c r="F24" s="55">
        <f t="shared" si="5"/>
        <v>25.243999999999925</v>
      </c>
      <c r="G24" s="79">
        <f t="shared" si="5"/>
        <v>134.81800000000058</v>
      </c>
      <c r="H24" s="55">
        <f t="shared" si="5"/>
        <v>52.54899999999984</v>
      </c>
      <c r="I24" s="55">
        <f t="shared" si="5"/>
        <v>291.83100000000013</v>
      </c>
      <c r="J24" s="55">
        <f t="shared" si="5"/>
        <v>347</v>
      </c>
      <c r="K24" s="55">
        <f t="shared" si="5"/>
        <v>255</v>
      </c>
    </row>
    <row r="25" spans="1:11" ht="15" customHeight="1">
      <c r="A25" s="32" t="s">
        <v>117</v>
      </c>
      <c r="B25" s="3"/>
      <c r="C25" s="3"/>
      <c r="D25" s="3"/>
      <c r="E25" s="82">
        <v>4.55</v>
      </c>
      <c r="F25" s="52">
        <v>2.306</v>
      </c>
      <c r="G25" s="82">
        <v>11.266</v>
      </c>
      <c r="H25" s="52">
        <v>13.389000000000001</v>
      </c>
      <c r="I25" s="52">
        <v>5.7540000000000004</v>
      </c>
      <c r="J25" s="52">
        <v>6</v>
      </c>
      <c r="K25" s="52">
        <v>2</v>
      </c>
    </row>
    <row r="26" spans="1:11" ht="15">
      <c r="A26" s="3"/>
      <c r="B26" s="3"/>
      <c r="C26" s="3"/>
      <c r="D26" s="3"/>
      <c r="E26" s="52"/>
      <c r="F26" s="52"/>
      <c r="G26" s="52"/>
      <c r="H26" s="52"/>
      <c r="I26" s="52"/>
      <c r="J26" s="52"/>
      <c r="K26" s="52"/>
    </row>
    <row r="27" spans="1:11" ht="12.75" customHeight="1">
      <c r="A27" s="62"/>
      <c r="B27" s="62"/>
      <c r="C27" s="67"/>
      <c r="D27" s="64"/>
      <c r="E27" s="65">
        <f aca="true" t="shared" si="6" ref="E27:K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2007</v>
      </c>
      <c r="K27" s="65">
        <f t="shared" si="6"/>
        <v>2006</v>
      </c>
    </row>
    <row r="28" spans="1:11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  <c r="K28" s="85"/>
    </row>
    <row r="29" spans="1:11" s="20" customFormat="1" ht="15" customHeight="1">
      <c r="A29" s="63" t="s">
        <v>112</v>
      </c>
      <c r="B29" s="72"/>
      <c r="C29" s="67"/>
      <c r="D29" s="67"/>
      <c r="E29" s="86"/>
      <c r="F29" s="86"/>
      <c r="G29" s="86"/>
      <c r="H29" s="86"/>
      <c r="I29" s="86"/>
      <c r="J29" s="86"/>
      <c r="K29" s="86"/>
    </row>
    <row r="30" spans="5:11" ht="1.5" customHeight="1">
      <c r="E30" s="90"/>
      <c r="F30" s="90"/>
      <c r="G30" s="90"/>
      <c r="H30" s="90"/>
      <c r="I30" s="90"/>
      <c r="J30" s="90"/>
      <c r="K30" s="90"/>
    </row>
    <row r="31" spans="1:11" ht="15" customHeight="1">
      <c r="A31" s="32" t="s">
        <v>4</v>
      </c>
      <c r="B31" s="9"/>
      <c r="C31" s="9"/>
      <c r="D31" s="9"/>
      <c r="E31" s="82">
        <v>4703.218000000001</v>
      </c>
      <c r="F31" s="52">
        <v>4910.847</v>
      </c>
      <c r="G31" s="82">
        <v>4750.684</v>
      </c>
      <c r="H31" s="52">
        <v>4907.345</v>
      </c>
      <c r="I31" s="52"/>
      <c r="J31" s="52">
        <v>4199</v>
      </c>
      <c r="K31" s="52">
        <v>3311</v>
      </c>
    </row>
    <row r="32" spans="1:11" ht="15" customHeight="1">
      <c r="A32" s="32" t="s">
        <v>27</v>
      </c>
      <c r="B32" s="8"/>
      <c r="C32" s="8"/>
      <c r="D32" s="8"/>
      <c r="E32" s="82">
        <v>796.8940000000001</v>
      </c>
      <c r="F32" s="52">
        <v>1113.4250000000004</v>
      </c>
      <c r="G32" s="82">
        <v>862.004</v>
      </c>
      <c r="H32" s="52">
        <v>1135.503</v>
      </c>
      <c r="I32" s="52"/>
      <c r="J32" s="52">
        <v>963</v>
      </c>
      <c r="K32" s="52">
        <v>633</v>
      </c>
    </row>
    <row r="33" spans="1:11" ht="15" customHeight="1">
      <c r="A33" s="32" t="s">
        <v>28</v>
      </c>
      <c r="B33" s="8"/>
      <c r="C33" s="8"/>
      <c r="D33" s="8"/>
      <c r="E33" s="82">
        <v>342.155</v>
      </c>
      <c r="F33" s="52">
        <v>415.53000000000014</v>
      </c>
      <c r="G33" s="82">
        <v>367.1650000000001</v>
      </c>
      <c r="H33" s="52">
        <v>413.9460000000001</v>
      </c>
      <c r="I33" s="52"/>
      <c r="J33" s="52">
        <v>327</v>
      </c>
      <c r="K33" s="52">
        <v>191</v>
      </c>
    </row>
    <row r="34" spans="1:11" ht="15" customHeight="1">
      <c r="A34" s="32" t="s">
        <v>29</v>
      </c>
      <c r="B34" s="8"/>
      <c r="C34" s="8"/>
      <c r="D34" s="8"/>
      <c r="E34" s="82">
        <v>16.001</v>
      </c>
      <c r="F34" s="52">
        <v>36.175000000000004</v>
      </c>
      <c r="G34" s="82">
        <v>17.178</v>
      </c>
      <c r="H34" s="52">
        <v>39.697</v>
      </c>
      <c r="I34" s="52"/>
      <c r="J34" s="52">
        <v>2</v>
      </c>
      <c r="K34" s="52">
        <v>6</v>
      </c>
    </row>
    <row r="35" spans="1:11" ht="15" customHeight="1">
      <c r="A35" s="33" t="s">
        <v>30</v>
      </c>
      <c r="B35" s="26"/>
      <c r="C35" s="26"/>
      <c r="D35" s="26"/>
      <c r="E35" s="80">
        <v>119.352</v>
      </c>
      <c r="F35" s="54">
        <v>182.467</v>
      </c>
      <c r="G35" s="80">
        <v>125.131</v>
      </c>
      <c r="H35" s="54">
        <v>182.338</v>
      </c>
      <c r="I35" s="54"/>
      <c r="J35" s="54">
        <v>230</v>
      </c>
      <c r="K35" s="54">
        <v>215</v>
      </c>
    </row>
    <row r="36" spans="1:11" ht="15" customHeight="1">
      <c r="A36" s="34" t="s">
        <v>31</v>
      </c>
      <c r="B36" s="12"/>
      <c r="C36" s="12"/>
      <c r="D36" s="12"/>
      <c r="E36" s="83">
        <f aca="true" t="shared" si="7" ref="E36:K36">SUM(E31:E35)</f>
        <v>5977.620000000001</v>
      </c>
      <c r="F36" s="114">
        <f t="shared" si="7"/>
        <v>6658.4439999999995</v>
      </c>
      <c r="G36" s="83">
        <f t="shared" si="7"/>
        <v>6122.162</v>
      </c>
      <c r="H36" s="58">
        <f t="shared" si="7"/>
        <v>6678.829</v>
      </c>
      <c r="I36" s="58" t="s">
        <v>11</v>
      </c>
      <c r="J36" s="58">
        <f t="shared" si="7"/>
        <v>5721</v>
      </c>
      <c r="K36" s="58">
        <f t="shared" si="7"/>
        <v>4356</v>
      </c>
    </row>
    <row r="37" spans="1:11" ht="15" customHeight="1">
      <c r="A37" s="32" t="s">
        <v>32</v>
      </c>
      <c r="B37" s="3"/>
      <c r="C37" s="3"/>
      <c r="D37" s="3"/>
      <c r="E37" s="82">
        <v>6.453</v>
      </c>
      <c r="F37" s="52">
        <v>11.665000000000003</v>
      </c>
      <c r="G37" s="82">
        <v>11.495000000000001</v>
      </c>
      <c r="H37" s="52">
        <v>12.41</v>
      </c>
      <c r="I37" s="52"/>
      <c r="J37" s="52">
        <v>7</v>
      </c>
      <c r="K37" s="52">
        <v>6</v>
      </c>
    </row>
    <row r="38" spans="1:11" ht="15" customHeight="1">
      <c r="A38" s="32" t="s">
        <v>33</v>
      </c>
      <c r="B38" s="3"/>
      <c r="C38" s="3"/>
      <c r="D38" s="3"/>
      <c r="E38" s="82">
        <v>14</v>
      </c>
      <c r="F38" s="52">
        <v>2.8360000000000003</v>
      </c>
      <c r="G38" s="82">
        <v>14.067</v>
      </c>
      <c r="H38" s="52">
        <v>7.79</v>
      </c>
      <c r="I38" s="52"/>
      <c r="J38" s="52">
        <v>18</v>
      </c>
      <c r="K38" s="52"/>
    </row>
    <row r="39" spans="1:11" ht="15" customHeight="1">
      <c r="A39" s="32" t="s">
        <v>34</v>
      </c>
      <c r="B39" s="3"/>
      <c r="C39" s="3"/>
      <c r="D39" s="3"/>
      <c r="E39" s="82">
        <v>882.1610000000002</v>
      </c>
      <c r="F39" s="52">
        <v>1080.653</v>
      </c>
      <c r="G39" s="82">
        <v>923.8240000000001</v>
      </c>
      <c r="H39" s="52">
        <v>1082.864</v>
      </c>
      <c r="I39" s="52"/>
      <c r="J39" s="52">
        <v>896</v>
      </c>
      <c r="K39" s="52">
        <v>785</v>
      </c>
    </row>
    <row r="40" spans="1:11" ht="15" customHeight="1">
      <c r="A40" s="32" t="s">
        <v>35</v>
      </c>
      <c r="B40" s="3"/>
      <c r="C40" s="3"/>
      <c r="D40" s="3"/>
      <c r="E40" s="82">
        <v>407.63</v>
      </c>
      <c r="F40" s="52">
        <v>318.90700000000004</v>
      </c>
      <c r="G40" s="82">
        <v>367.844</v>
      </c>
      <c r="H40" s="52">
        <v>323.572</v>
      </c>
      <c r="I40" s="52"/>
      <c r="J40" s="52">
        <v>214</v>
      </c>
      <c r="K40" s="52">
        <v>298</v>
      </c>
    </row>
    <row r="41" spans="1:11" ht="15" customHeight="1">
      <c r="A41" s="33" t="s">
        <v>36</v>
      </c>
      <c r="B41" s="26"/>
      <c r="C41" s="26"/>
      <c r="D41" s="26"/>
      <c r="E41" s="80"/>
      <c r="F41" s="54"/>
      <c r="G41" s="80"/>
      <c r="H41" s="54"/>
      <c r="I41" s="54"/>
      <c r="J41" s="54"/>
      <c r="K41" s="54"/>
    </row>
    <row r="42" spans="1:11" ht="15" customHeight="1">
      <c r="A42" s="35" t="s">
        <v>37</v>
      </c>
      <c r="B42" s="23"/>
      <c r="C42" s="23"/>
      <c r="D42" s="23"/>
      <c r="E42" s="88">
        <f>SUM(E37:E41)</f>
        <v>1310.2440000000001</v>
      </c>
      <c r="F42" s="131">
        <f>SUM(F37:F41)</f>
        <v>1414.0610000000001</v>
      </c>
      <c r="G42" s="88">
        <f>SUM(G37:G41)</f>
        <v>1317.23</v>
      </c>
      <c r="H42" s="89">
        <f>SUM(H37:H41)</f>
        <v>1426.636</v>
      </c>
      <c r="I42" s="89" t="s">
        <v>11</v>
      </c>
      <c r="J42" s="89">
        <f>SUM(J37:J41)</f>
        <v>1135</v>
      </c>
      <c r="K42" s="89">
        <f>SUM(K37:K41)</f>
        <v>1089</v>
      </c>
    </row>
    <row r="43" spans="1:11" ht="15" customHeight="1">
      <c r="A43" s="34" t="s">
        <v>38</v>
      </c>
      <c r="B43" s="11"/>
      <c r="C43" s="11"/>
      <c r="D43" s="11"/>
      <c r="E43" s="83">
        <f>E36+E42</f>
        <v>7287.864000000001</v>
      </c>
      <c r="F43" s="114">
        <f>F36+F42</f>
        <v>8072.504999999999</v>
      </c>
      <c r="G43" s="83">
        <f>G36+G42</f>
        <v>7439.392</v>
      </c>
      <c r="H43" s="58">
        <f>H36+H42</f>
        <v>8105.465</v>
      </c>
      <c r="I43" s="58" t="s">
        <v>11</v>
      </c>
      <c r="J43" s="58">
        <f>J36+J42</f>
        <v>6856</v>
      </c>
      <c r="K43" s="58">
        <f>K36+K42</f>
        <v>5445</v>
      </c>
    </row>
    <row r="44" spans="1:11" ht="15" customHeight="1">
      <c r="A44" s="32" t="s">
        <v>39</v>
      </c>
      <c r="B44" s="3"/>
      <c r="C44" s="3"/>
      <c r="D44" s="3" t="s">
        <v>106</v>
      </c>
      <c r="E44" s="82">
        <v>2169.545</v>
      </c>
      <c r="F44" s="52">
        <v>2226.576</v>
      </c>
      <c r="G44" s="82">
        <v>2222.6820000000002</v>
      </c>
      <c r="H44" s="52">
        <v>2219.159</v>
      </c>
      <c r="I44" s="52"/>
      <c r="J44" s="52">
        <v>2382</v>
      </c>
      <c r="K44" s="52">
        <v>2051</v>
      </c>
    </row>
    <row r="45" spans="1:11" ht="15" customHeight="1">
      <c r="A45" s="32" t="s">
        <v>116</v>
      </c>
      <c r="B45" s="3"/>
      <c r="C45" s="3"/>
      <c r="D45" s="3"/>
      <c r="E45" s="82">
        <v>68.39500000000001</v>
      </c>
      <c r="F45" s="52">
        <v>59.703</v>
      </c>
      <c r="G45" s="82">
        <v>64.781</v>
      </c>
      <c r="H45" s="52">
        <v>57.304</v>
      </c>
      <c r="I45" s="52"/>
      <c r="J45" s="52">
        <v>52</v>
      </c>
      <c r="K45" s="52">
        <v>3</v>
      </c>
    </row>
    <row r="46" spans="1:11" ht="15" customHeight="1">
      <c r="A46" s="32" t="s">
        <v>41</v>
      </c>
      <c r="B46" s="3"/>
      <c r="C46" s="3"/>
      <c r="D46" s="3"/>
      <c r="E46" s="82">
        <v>357.07400000000007</v>
      </c>
      <c r="F46" s="52">
        <v>346</v>
      </c>
      <c r="G46" s="82">
        <v>359.83</v>
      </c>
      <c r="H46" s="52">
        <v>353.55000000000007</v>
      </c>
      <c r="I46" s="52"/>
      <c r="J46" s="52">
        <v>309</v>
      </c>
      <c r="K46" s="52">
        <v>219</v>
      </c>
    </row>
    <row r="47" spans="1:11" ht="15" customHeight="1">
      <c r="A47" s="32" t="s">
        <v>42</v>
      </c>
      <c r="B47" s="3"/>
      <c r="C47" s="3"/>
      <c r="D47" s="3"/>
      <c r="E47" s="82">
        <v>299.17</v>
      </c>
      <c r="F47" s="52">
        <v>354.968</v>
      </c>
      <c r="G47" s="82">
        <v>307.029</v>
      </c>
      <c r="H47" s="52">
        <v>375.142</v>
      </c>
      <c r="I47" s="52"/>
      <c r="J47" s="52">
        <v>360</v>
      </c>
      <c r="K47" s="52">
        <v>297</v>
      </c>
    </row>
    <row r="48" spans="1:11" ht="15" customHeight="1">
      <c r="A48" s="32" t="s">
        <v>43</v>
      </c>
      <c r="B48" s="3"/>
      <c r="C48" s="3"/>
      <c r="D48" s="3"/>
      <c r="E48" s="82">
        <v>2655.926</v>
      </c>
      <c r="F48" s="52">
        <v>3036.0820000000003</v>
      </c>
      <c r="G48" s="82">
        <v>2723.714</v>
      </c>
      <c r="H48" s="52">
        <v>3165.628</v>
      </c>
      <c r="I48" s="52"/>
      <c r="J48" s="52">
        <v>2232</v>
      </c>
      <c r="K48" s="52">
        <v>1776</v>
      </c>
    </row>
    <row r="49" spans="1:11" ht="15" customHeight="1">
      <c r="A49" s="32" t="s">
        <v>44</v>
      </c>
      <c r="B49" s="3"/>
      <c r="C49" s="3"/>
      <c r="D49" s="3"/>
      <c r="E49" s="82">
        <v>1737.7540000000001</v>
      </c>
      <c r="F49" s="52">
        <v>2049.1760000000004</v>
      </c>
      <c r="G49" s="82">
        <v>1761.3560000000002</v>
      </c>
      <c r="H49" s="52">
        <v>1934.6820000000002</v>
      </c>
      <c r="I49" s="52"/>
      <c r="J49" s="52">
        <v>1521</v>
      </c>
      <c r="K49" s="52">
        <v>1019</v>
      </c>
    </row>
    <row r="50" spans="1:11" ht="15" customHeight="1">
      <c r="A50" s="32" t="s">
        <v>102</v>
      </c>
      <c r="B50" s="3"/>
      <c r="C50" s="3"/>
      <c r="D50" s="3"/>
      <c r="E50" s="82"/>
      <c r="F50" s="52"/>
      <c r="G50" s="82"/>
      <c r="H50" s="52"/>
      <c r="I50" s="52"/>
      <c r="J50" s="52"/>
      <c r="K50" s="52">
        <v>80</v>
      </c>
    </row>
    <row r="51" spans="1:11" ht="15" customHeight="1">
      <c r="A51" s="33" t="s">
        <v>45</v>
      </c>
      <c r="B51" s="26"/>
      <c r="C51" s="26"/>
      <c r="D51" s="26"/>
      <c r="E51" s="80"/>
      <c r="F51" s="54"/>
      <c r="G51" s="80"/>
      <c r="H51" s="54"/>
      <c r="I51" s="54"/>
      <c r="J51" s="54"/>
      <c r="K51" s="54"/>
    </row>
    <row r="52" spans="1:11" ht="15" customHeight="1">
      <c r="A52" s="34" t="s">
        <v>46</v>
      </c>
      <c r="B52" s="11"/>
      <c r="C52" s="11"/>
      <c r="D52" s="11"/>
      <c r="E52" s="83">
        <f>SUM(E44:E51)</f>
        <v>7287.8640000000005</v>
      </c>
      <c r="F52" s="114">
        <f>SUM(F44:F51)</f>
        <v>8072.505</v>
      </c>
      <c r="G52" s="83">
        <f>SUM(G44:G51)</f>
        <v>7439.392</v>
      </c>
      <c r="H52" s="58">
        <f>SUM(H44:H51)</f>
        <v>8105.465</v>
      </c>
      <c r="I52" s="58" t="s">
        <v>11</v>
      </c>
      <c r="J52" s="58">
        <f>SUM(J44:J51)</f>
        <v>6856</v>
      </c>
      <c r="K52" s="58">
        <f>SUM(K44:K51)</f>
        <v>5445</v>
      </c>
    </row>
    <row r="53" spans="1:11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  <c r="K53" s="52"/>
    </row>
    <row r="54" spans="1:11" ht="12.75" customHeight="1">
      <c r="A54" s="73"/>
      <c r="B54" s="62"/>
      <c r="C54" s="64"/>
      <c r="D54" s="64"/>
      <c r="E54" s="65">
        <f aca="true" t="shared" si="8" ref="E54:K54">E$3</f>
        <v>2010</v>
      </c>
      <c r="F54" s="65">
        <f t="shared" si="8"/>
        <v>2009</v>
      </c>
      <c r="G54" s="65">
        <f t="shared" si="8"/>
        <v>2009</v>
      </c>
      <c r="H54" s="65">
        <f t="shared" si="8"/>
        <v>2008</v>
      </c>
      <c r="I54" s="65">
        <f t="shared" si="8"/>
        <v>2007</v>
      </c>
      <c r="J54" s="65">
        <f t="shared" si="8"/>
        <v>2007</v>
      </c>
      <c r="K54" s="65">
        <f t="shared" si="8"/>
        <v>2006</v>
      </c>
    </row>
    <row r="55" spans="1:11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  <c r="K55" s="85"/>
    </row>
    <row r="56" spans="1:11" s="20" customFormat="1" ht="15" customHeight="1">
      <c r="A56" s="73" t="s">
        <v>111</v>
      </c>
      <c r="B56" s="72"/>
      <c r="C56" s="67"/>
      <c r="D56" s="163" t="s">
        <v>70</v>
      </c>
      <c r="E56" s="86"/>
      <c r="F56" s="86" t="s">
        <v>160</v>
      </c>
      <c r="G56" s="86" t="s">
        <v>160</v>
      </c>
      <c r="H56" s="86"/>
      <c r="I56" s="86"/>
      <c r="J56" s="86"/>
      <c r="K56" s="86"/>
    </row>
    <row r="57" spans="5:11" ht="1.5" customHeight="1">
      <c r="E57" s="90"/>
      <c r="F57" s="90"/>
      <c r="G57" s="90"/>
      <c r="H57" s="90"/>
      <c r="I57" s="90"/>
      <c r="J57" s="90"/>
      <c r="K57" s="90"/>
    </row>
    <row r="58" spans="1:11" ht="24.75" customHeight="1">
      <c r="A58" s="167" t="s">
        <v>48</v>
      </c>
      <c r="B58" s="167"/>
      <c r="C58" s="10"/>
      <c r="D58" s="10"/>
      <c r="E58" s="79">
        <v>110.35399999999998</v>
      </c>
      <c r="F58" s="55">
        <v>70.47</v>
      </c>
      <c r="G58" s="79">
        <v>437.4870000000001</v>
      </c>
      <c r="H58" s="55">
        <v>429.42800000000005</v>
      </c>
      <c r="I58" s="55"/>
      <c r="J58" s="55">
        <v>426</v>
      </c>
      <c r="K58" s="55">
        <v>353</v>
      </c>
    </row>
    <row r="59" spans="1:11" ht="15" customHeight="1">
      <c r="A59" s="165" t="s">
        <v>49</v>
      </c>
      <c r="B59" s="165"/>
      <c r="C59" s="27"/>
      <c r="D59" s="27"/>
      <c r="E59" s="80">
        <v>40.091</v>
      </c>
      <c r="F59" s="54">
        <v>89.138</v>
      </c>
      <c r="G59" s="80">
        <v>32.238</v>
      </c>
      <c r="H59" s="54">
        <v>4.908</v>
      </c>
      <c r="I59" s="54"/>
      <c r="J59" s="54">
        <v>44</v>
      </c>
      <c r="K59" s="54">
        <v>-132</v>
      </c>
    </row>
    <row r="60" spans="1:11" ht="15">
      <c r="A60" s="168" t="s">
        <v>50</v>
      </c>
      <c r="B60" s="168"/>
      <c r="C60" s="29"/>
      <c r="D60" s="29"/>
      <c r="E60" s="81">
        <f>SUM(E58:E59)</f>
        <v>150.445</v>
      </c>
      <c r="F60" s="59">
        <f>SUM(F58:F59)</f>
        <v>159.608</v>
      </c>
      <c r="G60" s="81">
        <f>SUM(G58:G59)</f>
        <v>469.7250000000001</v>
      </c>
      <c r="H60" s="59">
        <f>SUM(H58:H59)</f>
        <v>434.33600000000007</v>
      </c>
      <c r="I60" s="59" t="s">
        <v>11</v>
      </c>
      <c r="J60" s="59">
        <f>SUM(J58:J59)</f>
        <v>470</v>
      </c>
      <c r="K60" s="59">
        <f>SUM(K58:K59)</f>
        <v>221</v>
      </c>
    </row>
    <row r="61" spans="1:11" ht="15" customHeight="1">
      <c r="A61" s="167" t="s">
        <v>51</v>
      </c>
      <c r="B61" s="167"/>
      <c r="C61" s="3"/>
      <c r="D61" s="3"/>
      <c r="E61" s="82">
        <v>-21.578000000000003</v>
      </c>
      <c r="F61" s="52">
        <v>-26.849</v>
      </c>
      <c r="G61" s="82">
        <v>-119.462</v>
      </c>
      <c r="H61" s="52">
        <v>-206.24699999999999</v>
      </c>
      <c r="I61" s="52"/>
      <c r="J61" s="52">
        <v>-187</v>
      </c>
      <c r="K61" s="52">
        <v>-147</v>
      </c>
    </row>
    <row r="62" spans="1:11" ht="15" customHeight="1">
      <c r="A62" s="165" t="s">
        <v>103</v>
      </c>
      <c r="B62" s="165"/>
      <c r="C62" s="26"/>
      <c r="D62" s="26"/>
      <c r="E62" s="80">
        <v>8.236</v>
      </c>
      <c r="F62" s="54">
        <v>0.36300000000000004</v>
      </c>
      <c r="G62" s="80">
        <v>7.475</v>
      </c>
      <c r="H62" s="54">
        <v>96.403</v>
      </c>
      <c r="I62" s="54"/>
      <c r="J62" s="54">
        <v>29</v>
      </c>
      <c r="K62" s="54">
        <v>19</v>
      </c>
    </row>
    <row r="63" spans="1:11" ht="25.5" customHeight="1">
      <c r="A63" s="168" t="s">
        <v>52</v>
      </c>
      <c r="B63" s="168"/>
      <c r="C63" s="30"/>
      <c r="D63" s="30"/>
      <c r="E63" s="81">
        <f>SUM(E60:E62)</f>
        <v>137.10299999999998</v>
      </c>
      <c r="F63" s="59">
        <f>SUM(F60:F62)</f>
        <v>133.122</v>
      </c>
      <c r="G63" s="81">
        <f>SUM(G60:G62)</f>
        <v>357.7380000000001</v>
      </c>
      <c r="H63" s="59">
        <f>SUM(H60:H62)</f>
        <v>324.4920000000001</v>
      </c>
      <c r="I63" s="59" t="s">
        <v>11</v>
      </c>
      <c r="J63" s="59">
        <f>SUM(J60:J62)</f>
        <v>312</v>
      </c>
      <c r="K63" s="59">
        <f>SUM(K60:K62)</f>
        <v>93</v>
      </c>
    </row>
    <row r="64" spans="1:11" ht="15" customHeight="1">
      <c r="A64" s="165" t="s">
        <v>53</v>
      </c>
      <c r="B64" s="165"/>
      <c r="C64" s="31"/>
      <c r="D64" s="31"/>
      <c r="E64" s="80">
        <v>-67.68799999999999</v>
      </c>
      <c r="F64" s="54">
        <v>-4.6049999999999995</v>
      </c>
      <c r="G64" s="80">
        <v>81.08700000000003</v>
      </c>
      <c r="H64" s="54">
        <v>-504.46900000000005</v>
      </c>
      <c r="I64" s="54"/>
      <c r="J64" s="54">
        <v>-805</v>
      </c>
      <c r="K64" s="54">
        <v>46</v>
      </c>
    </row>
    <row r="65" spans="1:11" ht="15">
      <c r="A65" s="168" t="s">
        <v>54</v>
      </c>
      <c r="B65" s="168"/>
      <c r="C65" s="11"/>
      <c r="D65" s="11"/>
      <c r="E65" s="83">
        <f>SUM(E63:E64)</f>
        <v>69.41499999999999</v>
      </c>
      <c r="F65" s="58">
        <f>SUM(F63:F64)</f>
        <v>128.51700000000002</v>
      </c>
      <c r="G65" s="83">
        <f>SUM(G63:G64)</f>
        <v>438.82500000000016</v>
      </c>
      <c r="H65" s="58">
        <f>SUM(H63:H64)</f>
        <v>-179.97699999999998</v>
      </c>
      <c r="I65" s="58" t="s">
        <v>11</v>
      </c>
      <c r="J65" s="58">
        <f>SUM(J63:J64)</f>
        <v>-493</v>
      </c>
      <c r="K65" s="58">
        <f>SUM(K63:K64)</f>
        <v>139</v>
      </c>
    </row>
    <row r="66" spans="1:11" ht="15" customHeight="1">
      <c r="A66" s="167" t="s">
        <v>55</v>
      </c>
      <c r="B66" s="167"/>
      <c r="C66" s="3"/>
      <c r="D66" s="3"/>
      <c r="E66" s="82">
        <v>-19.098000000000013</v>
      </c>
      <c r="F66" s="52">
        <v>-129.792</v>
      </c>
      <c r="G66" s="82">
        <v>-381.47900000000004</v>
      </c>
      <c r="H66" s="52">
        <v>635.3580000000002</v>
      </c>
      <c r="I66" s="52"/>
      <c r="J66" s="52">
        <v>403</v>
      </c>
      <c r="K66" s="52">
        <v>-269</v>
      </c>
    </row>
    <row r="67" spans="1:11" ht="15" customHeight="1">
      <c r="A67" s="167" t="s">
        <v>56</v>
      </c>
      <c r="B67" s="167"/>
      <c r="C67" s="3"/>
      <c r="D67" s="3"/>
      <c r="E67" s="82"/>
      <c r="F67" s="52"/>
      <c r="G67" s="82"/>
      <c r="H67" s="52"/>
      <c r="I67" s="52"/>
      <c r="J67" s="52"/>
      <c r="K67" s="52"/>
    </row>
    <row r="68" spans="1:11" ht="15" customHeight="1">
      <c r="A68" s="167" t="s">
        <v>57</v>
      </c>
      <c r="B68" s="167"/>
      <c r="C68" s="3"/>
      <c r="D68" s="3"/>
      <c r="E68" s="82"/>
      <c r="F68" s="52"/>
      <c r="G68" s="82">
        <v>-2.74</v>
      </c>
      <c r="H68" s="52">
        <v>-1801.178</v>
      </c>
      <c r="I68" s="52"/>
      <c r="J68" s="52"/>
      <c r="K68" s="52">
        <v>-5</v>
      </c>
    </row>
    <row r="69" spans="1:11" ht="15" customHeight="1">
      <c r="A69" s="165" t="s">
        <v>58</v>
      </c>
      <c r="B69" s="165"/>
      <c r="C69" s="26"/>
      <c r="D69" s="26"/>
      <c r="E69" s="80"/>
      <c r="F69" s="54"/>
      <c r="G69" s="80"/>
      <c r="H69" s="54">
        <v>1435.68</v>
      </c>
      <c r="I69" s="54"/>
      <c r="J69" s="54"/>
      <c r="K69" s="54"/>
    </row>
    <row r="70" spans="1:11" ht="15">
      <c r="A70" s="37" t="s">
        <v>59</v>
      </c>
      <c r="B70" s="37"/>
      <c r="C70" s="24"/>
      <c r="D70" s="24"/>
      <c r="E70" s="84">
        <f>SUM(E66:E69)</f>
        <v>-19.098000000000013</v>
      </c>
      <c r="F70" s="56">
        <f>SUM(F66:F69)</f>
        <v>-129.792</v>
      </c>
      <c r="G70" s="84">
        <f>SUM(G66:G69)</f>
        <v>-384.21900000000005</v>
      </c>
      <c r="H70" s="56">
        <f>SUM(H66:H69)</f>
        <v>269.8600000000001</v>
      </c>
      <c r="I70" s="56" t="s">
        <v>11</v>
      </c>
      <c r="J70" s="56">
        <f>SUM(J66:J69)</f>
        <v>403</v>
      </c>
      <c r="K70" s="56">
        <f>SUM(K66:K69)</f>
        <v>-274</v>
      </c>
    </row>
    <row r="71" spans="1:11" ht="15" customHeight="1">
      <c r="A71" s="168" t="s">
        <v>60</v>
      </c>
      <c r="B71" s="168"/>
      <c r="C71" s="11"/>
      <c r="D71" s="11"/>
      <c r="E71" s="83">
        <f>SUM(E70+E65)</f>
        <v>50.31699999999998</v>
      </c>
      <c r="F71" s="58">
        <f>SUM(F70+F65)</f>
        <v>-1.2749999999999773</v>
      </c>
      <c r="G71" s="83">
        <f>SUM(G70+G65)</f>
        <v>54.60600000000011</v>
      </c>
      <c r="H71" s="58">
        <f>SUM(H70+H65)</f>
        <v>89.88300000000015</v>
      </c>
      <c r="I71" s="58" t="s">
        <v>11</v>
      </c>
      <c r="J71" s="58">
        <f>SUM(J70+J65)</f>
        <v>-90</v>
      </c>
      <c r="K71" s="58">
        <f>SUM(K70+K65)</f>
        <v>-135</v>
      </c>
    </row>
    <row r="72" spans="1:11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  <c r="K72" s="52"/>
    </row>
    <row r="73" spans="1:11" ht="12.75" customHeight="1">
      <c r="A73" s="73"/>
      <c r="B73" s="62"/>
      <c r="C73" s="64"/>
      <c r="D73" s="64"/>
      <c r="E73" s="65">
        <f aca="true" t="shared" si="9" ref="E73:K73">E$3</f>
        <v>2010</v>
      </c>
      <c r="F73" s="65">
        <f t="shared" si="9"/>
        <v>2009</v>
      </c>
      <c r="G73" s="65">
        <f t="shared" si="9"/>
        <v>2009</v>
      </c>
      <c r="H73" s="65">
        <f t="shared" si="9"/>
        <v>2008</v>
      </c>
      <c r="I73" s="65">
        <f t="shared" si="9"/>
        <v>2007</v>
      </c>
      <c r="J73" s="65">
        <f t="shared" si="9"/>
        <v>2007</v>
      </c>
      <c r="K73" s="65">
        <f t="shared" si="9"/>
        <v>2006</v>
      </c>
    </row>
    <row r="74" spans="1:11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  <c r="K74" s="65"/>
    </row>
    <row r="75" spans="1:11" s="20" customFormat="1" ht="15" customHeight="1">
      <c r="A75" s="73" t="s">
        <v>61</v>
      </c>
      <c r="B75" s="72"/>
      <c r="C75" s="67"/>
      <c r="D75" s="67"/>
      <c r="E75" s="69"/>
      <c r="F75" s="69"/>
      <c r="G75" s="69"/>
      <c r="H75" s="69"/>
      <c r="I75" s="69"/>
      <c r="J75" s="69"/>
      <c r="K75" s="69"/>
    </row>
    <row r="76" ht="1.5" customHeight="1"/>
    <row r="77" spans="1:11" ht="15" customHeight="1">
      <c r="A77" s="167" t="s">
        <v>62</v>
      </c>
      <c r="B77" s="167"/>
      <c r="C77" s="8"/>
      <c r="D77" s="8"/>
      <c r="E77" s="111">
        <f>IF(E14=0,"-",IF(E7=0,"-",E14/E7))*100</f>
        <v>11.95189779313572</v>
      </c>
      <c r="F77" s="60">
        <f>IF(F14=0,"-",IF(F7=0,"-",F14/F7))*100</f>
        <v>11.824869518930702</v>
      </c>
      <c r="G77" s="111">
        <f>IF(G14=0,"-",IF(G7=0,"-",G14/G7))*100</f>
        <v>12.501911618569828</v>
      </c>
      <c r="H77" s="60">
        <f>IF(H14=0,"-",IF(H7=0,"-",H14/H7)*100)</f>
        <v>12.333816686025433</v>
      </c>
      <c r="I77" s="60">
        <f>IF(I14=0,"-",IF(I7=0,"-",I14/I7)*100)</f>
        <v>14.863562744210446</v>
      </c>
      <c r="J77" s="60">
        <f>IF(J14=0,"-",IF(J7=0,"-",J14/J7)*100)</f>
        <v>14.875609130546295</v>
      </c>
      <c r="K77" s="60">
        <f>IF(K14=0,"-",IF(K7=0,"-",K14/K7)*100)</f>
        <v>15.579817055178518</v>
      </c>
    </row>
    <row r="78" spans="1:11" ht="15" customHeight="1">
      <c r="A78" s="167" t="s">
        <v>63</v>
      </c>
      <c r="B78" s="167"/>
      <c r="C78" s="8"/>
      <c r="D78" s="8"/>
      <c r="E78" s="74">
        <f aca="true" t="shared" si="10" ref="E78:K78">IF(E20=0,"-",IF(E7=0,"-",E20/E7)*100)</f>
        <v>10.42607417707228</v>
      </c>
      <c r="F78" s="60">
        <f t="shared" si="10"/>
        <v>3.186142271202816</v>
      </c>
      <c r="G78" s="74">
        <f t="shared" si="10"/>
        <v>6.827468329358233</v>
      </c>
      <c r="H78" s="60">
        <f t="shared" si="10"/>
        <v>1.9301817381461417</v>
      </c>
      <c r="I78" s="60">
        <f t="shared" si="10"/>
        <v>9.32869459059847</v>
      </c>
      <c r="J78" s="60">
        <f t="shared" si="10"/>
        <v>10.746345216722236</v>
      </c>
      <c r="K78" s="60">
        <f t="shared" si="10"/>
        <v>10.799645913248746</v>
      </c>
    </row>
    <row r="79" spans="1:11" ht="15" customHeight="1">
      <c r="A79" s="167" t="s">
        <v>64</v>
      </c>
      <c r="B79" s="167"/>
      <c r="C79" s="9"/>
      <c r="D79" s="9"/>
      <c r="E79" s="74" t="s">
        <v>11</v>
      </c>
      <c r="F79" s="113" t="s">
        <v>11</v>
      </c>
      <c r="G79" s="74">
        <f>IF((G44=0),"-",(G24/((G44+H44)/2)*100))</f>
        <v>6.070365868566685</v>
      </c>
      <c r="H79" s="113">
        <f>IF((H44=0),"-",(H24/((H44+J44)/2)*100))</f>
        <v>2.2841636205138682</v>
      </c>
      <c r="I79" s="61" t="str">
        <f>IF((I44=0),"-",(I24/((I44+J44)/2)*100))</f>
        <v>-</v>
      </c>
      <c r="J79" s="61">
        <f>IF((J44=0),"-",(J24/((J44+K44)/2)*100))</f>
        <v>15.655312429505978</v>
      </c>
      <c r="K79" s="61">
        <v>13.2</v>
      </c>
    </row>
    <row r="80" spans="1:11" ht="15" customHeight="1">
      <c r="A80" s="167" t="s">
        <v>65</v>
      </c>
      <c r="B80" s="167"/>
      <c r="C80" s="9"/>
      <c r="D80" s="9"/>
      <c r="E80" s="74" t="s">
        <v>11</v>
      </c>
      <c r="F80" s="113" t="s">
        <v>11</v>
      </c>
      <c r="G80" s="74">
        <f>IF((G44=0),"-",((G17+G18)/((G44+G45+G46+G48+H44+H45+H46+H48)/2)*100))</f>
        <v>7.883798253513509</v>
      </c>
      <c r="H80" s="113">
        <f>IF((H44=0),"-",((H17+H18)/((H44+H45+H46+H48+J44+J45+J46+J48)/2)*100))</f>
        <v>8.626951729242482</v>
      </c>
      <c r="I80" s="61" t="str">
        <f>IF((I44=0),"-",((I17+I18)/((I44+I45+I46+I48+J44+J45+J46+J48)/2)*100))</f>
        <v>-</v>
      </c>
      <c r="J80" s="61">
        <f>IF((J44=0),"-",((J17+J18)/((J44+J45+J46+J48+K44+K45+K46+K48)/2)*100))</f>
        <v>12.367021276595745</v>
      </c>
      <c r="K80" s="61">
        <v>12</v>
      </c>
    </row>
    <row r="81" spans="1:11" ht="15" customHeight="1">
      <c r="A81" s="167" t="s">
        <v>66</v>
      </c>
      <c r="B81" s="167"/>
      <c r="C81" s="8"/>
      <c r="D81" s="8"/>
      <c r="E81" s="78">
        <f aca="true" t="shared" si="11" ref="E81:K81">IF(E44=0,"-",((E44+E45)/E52*100))</f>
        <v>30.707762933007533</v>
      </c>
      <c r="F81" s="115">
        <f t="shared" si="11"/>
        <v>28.321803455061346</v>
      </c>
      <c r="G81" s="78">
        <f t="shared" si="11"/>
        <v>30.747983168517003</v>
      </c>
      <c r="H81" s="109">
        <f t="shared" si="11"/>
        <v>28.08553241547524</v>
      </c>
      <c r="I81" s="109" t="str">
        <f t="shared" si="11"/>
        <v>-</v>
      </c>
      <c r="J81" s="109">
        <f t="shared" si="11"/>
        <v>35.50175029171528</v>
      </c>
      <c r="K81" s="109">
        <f t="shared" si="11"/>
        <v>37.722681359045</v>
      </c>
    </row>
    <row r="82" spans="1:11" ht="15" customHeight="1">
      <c r="A82" s="167" t="s">
        <v>67</v>
      </c>
      <c r="B82" s="167"/>
      <c r="C82" s="8"/>
      <c r="D82" s="8"/>
      <c r="E82" s="75">
        <f aca="true" t="shared" si="12" ref="E82:K82">IF(E48=0,"-",(E48+E46-E40-E38-E34))</f>
        <v>2575.3689999999997</v>
      </c>
      <c r="F82" s="116">
        <f t="shared" si="12"/>
        <v>3024.164</v>
      </c>
      <c r="G82" s="75">
        <f t="shared" si="12"/>
        <v>2684.455</v>
      </c>
      <c r="H82" s="1">
        <f t="shared" si="12"/>
        <v>3148.119</v>
      </c>
      <c r="I82" s="1" t="str">
        <f t="shared" si="12"/>
        <v>-</v>
      </c>
      <c r="J82" s="1">
        <f t="shared" si="12"/>
        <v>2307</v>
      </c>
      <c r="K82" s="1">
        <f t="shared" si="12"/>
        <v>1691</v>
      </c>
    </row>
    <row r="83" spans="1:11" ht="15" customHeight="1">
      <c r="A83" s="167" t="s">
        <v>68</v>
      </c>
      <c r="B83" s="167"/>
      <c r="C83" s="3"/>
      <c r="D83" s="3"/>
      <c r="E83" s="76">
        <f aca="true" t="shared" si="13" ref="E83:K83">IF((E44=0),"-",((E48+E46)/(E44+E45)))</f>
        <v>1.346327426115088</v>
      </c>
      <c r="F83" s="117">
        <f t="shared" si="13"/>
        <v>1.4792953965810824</v>
      </c>
      <c r="G83" s="76">
        <f t="shared" si="13"/>
        <v>1.3480191810752784</v>
      </c>
      <c r="H83" s="2">
        <f t="shared" si="13"/>
        <v>1.5458972976938348</v>
      </c>
      <c r="I83" s="2" t="str">
        <f t="shared" si="13"/>
        <v>-</v>
      </c>
      <c r="J83" s="2">
        <f t="shared" si="13"/>
        <v>1.0439605587510272</v>
      </c>
      <c r="K83" s="2">
        <f t="shared" si="13"/>
        <v>0.9712755598831548</v>
      </c>
    </row>
    <row r="84" spans="1:11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3167</v>
      </c>
      <c r="H84" s="22">
        <v>3182</v>
      </c>
      <c r="I84" s="22" t="s">
        <v>11</v>
      </c>
      <c r="J84" s="22">
        <v>2790</v>
      </c>
      <c r="K84" s="22">
        <v>2527</v>
      </c>
    </row>
    <row r="85" spans="1:11" ht="15" customHeight="1">
      <c r="A85" s="6" t="s">
        <v>158</v>
      </c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>
      <c r="A86" s="6" t="s">
        <v>141</v>
      </c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6" t="s">
        <v>138</v>
      </c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6" t="s">
        <v>139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 customHeight="1">
      <c r="A89" s="6" t="s">
        <v>140</v>
      </c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>
      <c r="A90" s="6" t="s">
        <v>142</v>
      </c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8" ht="15" customHeight="1">
      <c r="A91" s="6" t="s">
        <v>120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40"/>
      <c r="M91" s="40"/>
      <c r="N91" s="40"/>
      <c r="O91" s="40"/>
      <c r="P91" s="40"/>
      <c r="Q91" s="40"/>
      <c r="R91" s="40"/>
    </row>
    <row r="92" spans="1:11" ht="15">
      <c r="A92" s="6" t="s">
        <v>121</v>
      </c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4" ht="15">
      <c r="A93" s="6" t="s">
        <v>161</v>
      </c>
      <c r="B93" s="25"/>
      <c r="C93" s="25"/>
      <c r="D93" s="25"/>
    </row>
    <row r="94" spans="1:4" ht="15">
      <c r="A94" s="25"/>
      <c r="B94" s="25"/>
      <c r="C94" s="25"/>
      <c r="D94" s="25"/>
    </row>
    <row r="95" spans="1:4" ht="15">
      <c r="A95" s="25"/>
      <c r="B95" s="25"/>
      <c r="C95" s="25"/>
      <c r="D95" s="25"/>
    </row>
    <row r="96" spans="1:4" ht="15">
      <c r="A96" s="25"/>
      <c r="B96" s="25"/>
      <c r="C96" s="25"/>
      <c r="D96" s="25"/>
    </row>
    <row r="97" spans="1:4" ht="15">
      <c r="A97" s="25"/>
      <c r="B97" s="25"/>
      <c r="C97" s="25"/>
      <c r="D97" s="25"/>
    </row>
    <row r="98" spans="1:4" ht="15">
      <c r="A98" s="25"/>
      <c r="B98" s="25"/>
      <c r="C98" s="25"/>
      <c r="D98" s="25"/>
    </row>
    <row r="99" spans="1:4" ht="15">
      <c r="A99" s="25"/>
      <c r="B99" s="25"/>
      <c r="C99" s="25"/>
      <c r="D99" s="25"/>
    </row>
  </sheetData>
  <sheetProtection/>
  <mergeCells count="22">
    <mergeCell ref="A78:B78"/>
    <mergeCell ref="A79:B79"/>
    <mergeCell ref="A81:B81"/>
    <mergeCell ref="A82:B82"/>
    <mergeCell ref="A80:B80"/>
    <mergeCell ref="A83:B83"/>
    <mergeCell ref="A84:B84"/>
    <mergeCell ref="A1:K1"/>
    <mergeCell ref="A58:B58"/>
    <mergeCell ref="A59:B59"/>
    <mergeCell ref="A60:B60"/>
    <mergeCell ref="A61:B61"/>
    <mergeCell ref="A77:B77"/>
    <mergeCell ref="A68:B68"/>
    <mergeCell ref="A69:B69"/>
    <mergeCell ref="A71:B71"/>
    <mergeCell ref="A62:B62"/>
    <mergeCell ref="A63:B63"/>
    <mergeCell ref="A64:B64"/>
    <mergeCell ref="A65:B65"/>
    <mergeCell ref="A66:B66"/>
    <mergeCell ref="A67:B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</cols>
  <sheetData>
    <row r="1" spans="1:10" ht="18" customHeight="1">
      <c r="A1" s="166" t="s">
        <v>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4" t="s">
        <v>18</v>
      </c>
      <c r="B2" s="14"/>
      <c r="C2" s="14"/>
      <c r="D2" s="14"/>
      <c r="E2" s="15"/>
      <c r="F2" s="15"/>
      <c r="G2" s="15"/>
      <c r="H2" s="16"/>
      <c r="I2" s="16"/>
      <c r="J2" s="17"/>
    </row>
    <row r="3" spans="1:10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</row>
    <row r="4" spans="1:10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</row>
    <row r="5" spans="1:10" s="19" customFormat="1" ht="12.75" customHeight="1">
      <c r="A5" s="63" t="s">
        <v>12</v>
      </c>
      <c r="B5" s="70"/>
      <c r="C5" s="67"/>
      <c r="D5" s="67" t="s">
        <v>70</v>
      </c>
      <c r="E5" s="69"/>
      <c r="F5" s="69"/>
      <c r="G5" s="69" t="s">
        <v>10</v>
      </c>
      <c r="H5" s="69" t="s">
        <v>10</v>
      </c>
      <c r="I5" s="69"/>
      <c r="J5" s="69"/>
    </row>
    <row r="6" ht="1.5" customHeight="1"/>
    <row r="7" spans="1:10" ht="15" customHeight="1">
      <c r="A7" s="32" t="s">
        <v>13</v>
      </c>
      <c r="B7" s="8"/>
      <c r="C7" s="8"/>
      <c r="D7" s="8"/>
      <c r="E7" s="83">
        <v>1118.525</v>
      </c>
      <c r="F7" s="58">
        <v>1065.309</v>
      </c>
      <c r="G7" s="83">
        <v>4502.8150000000005</v>
      </c>
      <c r="H7" s="58">
        <v>4361.049</v>
      </c>
      <c r="I7" s="58">
        <v>4115</v>
      </c>
      <c r="J7" s="58">
        <v>3763</v>
      </c>
    </row>
    <row r="8" spans="1:10" ht="15" customHeight="1">
      <c r="A8" s="32" t="s">
        <v>14</v>
      </c>
      <c r="B8" s="3"/>
      <c r="C8" s="3"/>
      <c r="D8" s="3"/>
      <c r="E8" s="82">
        <v>-976.2410000000001</v>
      </c>
      <c r="F8" s="52">
        <v>-958.7470000000001</v>
      </c>
      <c r="G8" s="82">
        <v>-3960.972</v>
      </c>
      <c r="H8" s="52">
        <v>-3849.6960000000004</v>
      </c>
      <c r="I8" s="52">
        <v>-3678.5</v>
      </c>
      <c r="J8" s="52">
        <v>-3389</v>
      </c>
    </row>
    <row r="9" spans="1:10" ht="15" customHeight="1">
      <c r="A9" s="32" t="s">
        <v>15</v>
      </c>
      <c r="B9" s="3"/>
      <c r="C9" s="3"/>
      <c r="D9" s="3"/>
      <c r="E9" s="82">
        <v>1.36</v>
      </c>
      <c r="F9" s="52">
        <v>1.1600000000000001</v>
      </c>
      <c r="G9" s="82">
        <v>5.07</v>
      </c>
      <c r="H9" s="52">
        <v>2.096</v>
      </c>
      <c r="I9" s="52">
        <v>5</v>
      </c>
      <c r="J9" s="52">
        <v>8</v>
      </c>
    </row>
    <row r="10" spans="1:10" ht="15" customHeight="1">
      <c r="A10" s="32" t="s">
        <v>16</v>
      </c>
      <c r="B10" s="3"/>
      <c r="C10" s="3"/>
      <c r="D10" s="3"/>
      <c r="E10" s="82"/>
      <c r="F10" s="52"/>
      <c r="G10" s="82"/>
      <c r="H10" s="52"/>
      <c r="I10" s="52"/>
      <c r="J10" s="52"/>
    </row>
    <row r="11" spans="1:10" ht="15" customHeight="1">
      <c r="A11" s="33" t="s">
        <v>17</v>
      </c>
      <c r="B11" s="26"/>
      <c r="C11" s="26"/>
      <c r="D11" s="26"/>
      <c r="E11" s="80"/>
      <c r="F11" s="54"/>
      <c r="G11" s="80"/>
      <c r="H11" s="54"/>
      <c r="I11" s="54">
        <v>13.5</v>
      </c>
      <c r="J11" s="54"/>
    </row>
    <row r="12" spans="1:10" ht="15" customHeight="1">
      <c r="A12" s="12" t="s">
        <v>0</v>
      </c>
      <c r="B12" s="12"/>
      <c r="C12" s="12"/>
      <c r="D12" s="12"/>
      <c r="E12" s="83">
        <f aca="true" t="shared" si="0" ref="E12:J12">SUM(E7:E11)</f>
        <v>143.644</v>
      </c>
      <c r="F12" s="58">
        <f t="shared" si="0"/>
        <v>107.7219999999999</v>
      </c>
      <c r="G12" s="83">
        <f t="shared" si="0"/>
        <v>546.9130000000004</v>
      </c>
      <c r="H12" s="58">
        <f t="shared" si="0"/>
        <v>513.4489999999996</v>
      </c>
      <c r="I12" s="58">
        <f t="shared" si="0"/>
        <v>455</v>
      </c>
      <c r="J12" s="58">
        <f t="shared" si="0"/>
        <v>382</v>
      </c>
    </row>
    <row r="13" spans="1:10" ht="15" customHeight="1">
      <c r="A13" s="33" t="s">
        <v>96</v>
      </c>
      <c r="B13" s="26"/>
      <c r="C13" s="26"/>
      <c r="D13" s="26"/>
      <c r="E13" s="80">
        <v>-32.207</v>
      </c>
      <c r="F13" s="54">
        <v>-32.941</v>
      </c>
      <c r="G13" s="80">
        <v>-129.513</v>
      </c>
      <c r="H13" s="54">
        <v>-113.88600000000001</v>
      </c>
      <c r="I13" s="54">
        <v>-103</v>
      </c>
      <c r="J13" s="54">
        <v>-103</v>
      </c>
    </row>
    <row r="14" spans="1:10" ht="15" customHeight="1">
      <c r="A14" s="12" t="s">
        <v>1</v>
      </c>
      <c r="B14" s="12"/>
      <c r="C14" s="12"/>
      <c r="D14" s="12"/>
      <c r="E14" s="83">
        <f aca="true" t="shared" si="1" ref="E14:J14">SUM(E12:E13)</f>
        <v>111.43700000000001</v>
      </c>
      <c r="F14" s="58">
        <f t="shared" si="1"/>
        <v>74.78099999999989</v>
      </c>
      <c r="G14" s="83">
        <f t="shared" si="1"/>
        <v>417.4000000000003</v>
      </c>
      <c r="H14" s="58">
        <f t="shared" si="1"/>
        <v>399.5629999999996</v>
      </c>
      <c r="I14" s="58">
        <f t="shared" si="1"/>
        <v>352</v>
      </c>
      <c r="J14" s="58">
        <f t="shared" si="1"/>
        <v>279</v>
      </c>
    </row>
    <row r="15" spans="1:10" ht="15" customHeight="1">
      <c r="A15" s="32" t="s">
        <v>19</v>
      </c>
      <c r="B15" s="4"/>
      <c r="C15" s="4"/>
      <c r="D15" s="4"/>
      <c r="E15" s="82"/>
      <c r="F15" s="52"/>
      <c r="G15" s="82"/>
      <c r="H15" s="52"/>
      <c r="I15" s="52"/>
      <c r="J15" s="52"/>
    </row>
    <row r="16" spans="1:10" ht="15" customHeight="1">
      <c r="A16" s="33" t="s">
        <v>20</v>
      </c>
      <c r="B16" s="26"/>
      <c r="C16" s="26"/>
      <c r="D16" s="26"/>
      <c r="E16" s="80"/>
      <c r="F16" s="54"/>
      <c r="G16" s="80"/>
      <c r="H16" s="54"/>
      <c r="I16" s="54"/>
      <c r="J16" s="54"/>
    </row>
    <row r="17" spans="1:10" ht="15" customHeight="1">
      <c r="A17" s="12" t="s">
        <v>2</v>
      </c>
      <c r="B17" s="12"/>
      <c r="C17" s="12"/>
      <c r="D17" s="12"/>
      <c r="E17" s="83">
        <f aca="true" t="shared" si="2" ref="E17:J17">SUM(E14:E16)</f>
        <v>111.43700000000001</v>
      </c>
      <c r="F17" s="58">
        <f t="shared" si="2"/>
        <v>74.78099999999989</v>
      </c>
      <c r="G17" s="83">
        <f t="shared" si="2"/>
        <v>417.4000000000003</v>
      </c>
      <c r="H17" s="58">
        <f t="shared" si="2"/>
        <v>399.5629999999996</v>
      </c>
      <c r="I17" s="58">
        <f t="shared" si="2"/>
        <v>352</v>
      </c>
      <c r="J17" s="58">
        <f t="shared" si="2"/>
        <v>279</v>
      </c>
    </row>
    <row r="18" spans="1:10" ht="15" customHeight="1">
      <c r="A18" s="32" t="s">
        <v>21</v>
      </c>
      <c r="B18" s="3"/>
      <c r="C18" s="3"/>
      <c r="D18" s="3"/>
      <c r="E18" s="82">
        <v>2.377</v>
      </c>
      <c r="F18" s="52">
        <v>2.6420000000000003</v>
      </c>
      <c r="G18" s="82">
        <v>12.195</v>
      </c>
      <c r="H18" s="52">
        <v>65</v>
      </c>
      <c r="I18" s="52">
        <v>45.400000000000006</v>
      </c>
      <c r="J18" s="52">
        <v>55</v>
      </c>
    </row>
    <row r="19" spans="1:10" ht="15" customHeight="1">
      <c r="A19" s="33" t="s">
        <v>22</v>
      </c>
      <c r="B19" s="26"/>
      <c r="C19" s="26"/>
      <c r="D19" s="26"/>
      <c r="E19" s="80">
        <v>-10.985</v>
      </c>
      <c r="F19" s="54">
        <v>-19.398</v>
      </c>
      <c r="G19" s="80">
        <v>-53.522999999999996</v>
      </c>
      <c r="H19" s="54">
        <v>-108.381</v>
      </c>
      <c r="I19" s="54">
        <v>-84.3</v>
      </c>
      <c r="J19" s="54">
        <v>-88</v>
      </c>
    </row>
    <row r="20" spans="1:10" ht="15" customHeight="1">
      <c r="A20" s="12" t="s">
        <v>3</v>
      </c>
      <c r="B20" s="12"/>
      <c r="C20" s="12"/>
      <c r="D20" s="12"/>
      <c r="E20" s="83">
        <f aca="true" t="shared" si="3" ref="E20:J20">SUM(E17:E19)</f>
        <v>102.82900000000001</v>
      </c>
      <c r="F20" s="58">
        <f t="shared" si="3"/>
        <v>58.02499999999989</v>
      </c>
      <c r="G20" s="83">
        <f t="shared" si="3"/>
        <v>376.07200000000034</v>
      </c>
      <c r="H20" s="58">
        <f t="shared" si="3"/>
        <v>356.18199999999956</v>
      </c>
      <c r="I20" s="58">
        <f t="shared" si="3"/>
        <v>313.09999999999997</v>
      </c>
      <c r="J20" s="58">
        <f t="shared" si="3"/>
        <v>246</v>
      </c>
    </row>
    <row r="21" spans="1:10" ht="15" customHeight="1">
      <c r="A21" s="32" t="s">
        <v>23</v>
      </c>
      <c r="B21" s="3"/>
      <c r="C21" s="3"/>
      <c r="D21" s="3"/>
      <c r="E21" s="82">
        <v>-29.835</v>
      </c>
      <c r="F21" s="52">
        <v>-24.927</v>
      </c>
      <c r="G21" s="82">
        <v>-112.25500000000001</v>
      </c>
      <c r="H21" s="52">
        <v>-108.468</v>
      </c>
      <c r="I21" s="52">
        <v>-77</v>
      </c>
      <c r="J21" s="52">
        <v>-62</v>
      </c>
    </row>
    <row r="22" spans="1:10" ht="15" customHeight="1">
      <c r="A22" s="33" t="s">
        <v>114</v>
      </c>
      <c r="B22" s="28"/>
      <c r="C22" s="28"/>
      <c r="D22" s="28"/>
      <c r="E22" s="80"/>
      <c r="F22" s="54"/>
      <c r="G22" s="80"/>
      <c r="H22" s="54"/>
      <c r="I22" s="54"/>
      <c r="J22" s="54"/>
    </row>
    <row r="23" spans="1:10" ht="15" customHeight="1">
      <c r="A23" s="36" t="s">
        <v>24</v>
      </c>
      <c r="B23" s="13"/>
      <c r="C23" s="13"/>
      <c r="D23" s="13"/>
      <c r="E23" s="83">
        <f aca="true" t="shared" si="4" ref="E23:J23">SUM(E20:E22)</f>
        <v>72.994</v>
      </c>
      <c r="F23" s="58">
        <f t="shared" si="4"/>
        <v>33.09799999999989</v>
      </c>
      <c r="G23" s="83">
        <f t="shared" si="4"/>
        <v>263.81700000000035</v>
      </c>
      <c r="H23" s="58">
        <f t="shared" si="4"/>
        <v>247.71399999999954</v>
      </c>
      <c r="I23" s="58">
        <f t="shared" si="4"/>
        <v>236.09999999999997</v>
      </c>
      <c r="J23" s="58">
        <f t="shared" si="4"/>
        <v>184</v>
      </c>
    </row>
    <row r="24" spans="1:10" ht="15" customHeight="1">
      <c r="A24" s="32" t="s">
        <v>25</v>
      </c>
      <c r="B24" s="3"/>
      <c r="C24" s="3"/>
      <c r="D24" s="3"/>
      <c r="E24" s="79">
        <f aca="true" t="shared" si="5" ref="E24:J24">E23-E25</f>
        <v>72.836</v>
      </c>
      <c r="F24" s="55">
        <f t="shared" si="5"/>
        <v>32.91599999999989</v>
      </c>
      <c r="G24" s="79">
        <f t="shared" si="5"/>
        <v>262.9240000000004</v>
      </c>
      <c r="H24" s="55">
        <f t="shared" si="5"/>
        <v>247.34499999999954</v>
      </c>
      <c r="I24" s="55">
        <f t="shared" si="5"/>
        <v>236.09999999999997</v>
      </c>
      <c r="J24" s="55">
        <f t="shared" si="5"/>
        <v>184</v>
      </c>
    </row>
    <row r="25" spans="1:10" ht="15" customHeight="1">
      <c r="A25" s="32" t="s">
        <v>117</v>
      </c>
      <c r="B25" s="3"/>
      <c r="C25" s="3"/>
      <c r="D25" s="3"/>
      <c r="E25" s="82">
        <v>0.158</v>
      </c>
      <c r="F25" s="52">
        <v>0.182</v>
      </c>
      <c r="G25" s="82">
        <v>0.893</v>
      </c>
      <c r="H25" s="52">
        <v>0.369</v>
      </c>
      <c r="I25" s="52"/>
      <c r="J25" s="52"/>
    </row>
    <row r="26" spans="1:10" ht="15">
      <c r="A26" s="3"/>
      <c r="B26" s="3"/>
      <c r="C26" s="3"/>
      <c r="D26" s="3"/>
      <c r="E26" s="52"/>
      <c r="F26" s="52"/>
      <c r="G26" s="52"/>
      <c r="H26" s="52"/>
      <c r="I26" s="52"/>
      <c r="J26" s="52"/>
    </row>
    <row r="27" spans="1:10" ht="12.75" customHeight="1">
      <c r="A27" s="62"/>
      <c r="B27" s="62"/>
      <c r="C27" s="67"/>
      <c r="D27" s="64"/>
      <c r="E27" s="65">
        <f aca="true" t="shared" si="6" ref="E27:J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2006</v>
      </c>
    </row>
    <row r="28" spans="1:10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</row>
    <row r="29" spans="1:10" s="20" customFormat="1" ht="15" customHeight="1">
      <c r="A29" s="63" t="s">
        <v>112</v>
      </c>
      <c r="B29" s="72"/>
      <c r="C29" s="67"/>
      <c r="D29" s="67"/>
      <c r="E29" s="86">
        <f>IF(E$5=0,"",E$5)</f>
      </c>
      <c r="F29" s="86">
        <f>IF(F$5=0,"",F$5)</f>
      </c>
      <c r="G29" s="86"/>
      <c r="H29" s="86"/>
      <c r="I29" s="86">
        <f>IF(I$5=0,"",I$5)</f>
      </c>
      <c r="J29" s="86">
        <f>IF(J$5=0,"",J$5)</f>
      </c>
    </row>
    <row r="30" spans="5:10" ht="1.5" customHeight="1">
      <c r="E30" s="42"/>
      <c r="F30" s="42"/>
      <c r="G30" s="42"/>
      <c r="H30" s="42"/>
      <c r="I30" s="42"/>
      <c r="J30" s="42"/>
    </row>
    <row r="31" spans="1:10" ht="15" customHeight="1">
      <c r="A31" s="32" t="s">
        <v>4</v>
      </c>
      <c r="B31" s="9"/>
      <c r="C31" s="9"/>
      <c r="D31" s="9"/>
      <c r="E31" s="82">
        <v>890.0840000000001</v>
      </c>
      <c r="F31" s="52">
        <v>958.2330000000001</v>
      </c>
      <c r="G31" s="82">
        <v>886.6510000000001</v>
      </c>
      <c r="H31" s="52">
        <v>905</v>
      </c>
      <c r="I31" s="52">
        <v>788</v>
      </c>
      <c r="J31" s="52">
        <v>777</v>
      </c>
    </row>
    <row r="32" spans="1:10" ht="15" customHeight="1">
      <c r="A32" s="32" t="s">
        <v>27</v>
      </c>
      <c r="B32" s="8"/>
      <c r="C32" s="8"/>
      <c r="D32" s="8"/>
      <c r="E32" s="82">
        <v>11.41</v>
      </c>
      <c r="F32" s="52">
        <v>7.25</v>
      </c>
      <c r="G32" s="82">
        <v>8.847000000000001</v>
      </c>
      <c r="H32" s="52">
        <v>8</v>
      </c>
      <c r="I32" s="52">
        <v>4</v>
      </c>
      <c r="J32" s="52">
        <v>5</v>
      </c>
    </row>
    <row r="33" spans="1:10" ht="15" customHeight="1">
      <c r="A33" s="32" t="s">
        <v>28</v>
      </c>
      <c r="B33" s="8"/>
      <c r="C33" s="8"/>
      <c r="D33" s="8"/>
      <c r="E33" s="82">
        <v>787.575</v>
      </c>
      <c r="F33" s="52">
        <v>864.2330000000001</v>
      </c>
      <c r="G33" s="82">
        <v>808.9820000000001</v>
      </c>
      <c r="H33" s="52">
        <v>842</v>
      </c>
      <c r="I33" s="52">
        <v>711</v>
      </c>
      <c r="J33" s="52">
        <v>622</v>
      </c>
    </row>
    <row r="34" spans="1:10" ht="15" customHeight="1">
      <c r="A34" s="32" t="s">
        <v>29</v>
      </c>
      <c r="B34" s="8"/>
      <c r="C34" s="8"/>
      <c r="D34" s="8"/>
      <c r="E34" s="82">
        <v>45.585</v>
      </c>
      <c r="F34" s="52">
        <v>44.878</v>
      </c>
      <c r="G34" s="82">
        <v>45.549</v>
      </c>
      <c r="H34" s="52">
        <v>44</v>
      </c>
      <c r="I34" s="52">
        <v>52</v>
      </c>
      <c r="J34" s="52">
        <v>42</v>
      </c>
    </row>
    <row r="35" spans="1:10" ht="15" customHeight="1">
      <c r="A35" s="33" t="s">
        <v>30</v>
      </c>
      <c r="B35" s="26"/>
      <c r="C35" s="26"/>
      <c r="D35" s="26"/>
      <c r="E35" s="80">
        <v>65.60600000000001</v>
      </c>
      <c r="F35" s="54">
        <v>68.119</v>
      </c>
      <c r="G35" s="80">
        <v>61.161</v>
      </c>
      <c r="H35" s="54">
        <v>66</v>
      </c>
      <c r="I35" s="54">
        <v>60</v>
      </c>
      <c r="J35" s="54">
        <v>57</v>
      </c>
    </row>
    <row r="36" spans="1:10" ht="15" customHeight="1">
      <c r="A36" s="34" t="s">
        <v>31</v>
      </c>
      <c r="B36" s="12"/>
      <c r="C36" s="12"/>
      <c r="D36" s="12"/>
      <c r="E36" s="83">
        <f aca="true" t="shared" si="7" ref="E36:J36">SUM(E31:E35)</f>
        <v>1800.26</v>
      </c>
      <c r="F36" s="114">
        <f t="shared" si="7"/>
        <v>1942.713</v>
      </c>
      <c r="G36" s="83">
        <f t="shared" si="7"/>
        <v>1811.19</v>
      </c>
      <c r="H36" s="58">
        <f t="shared" si="7"/>
        <v>1865</v>
      </c>
      <c r="I36" s="58">
        <f t="shared" si="7"/>
        <v>1615</v>
      </c>
      <c r="J36" s="58">
        <f t="shared" si="7"/>
        <v>1503</v>
      </c>
    </row>
    <row r="37" spans="1:10" ht="15" customHeight="1">
      <c r="A37" s="32" t="s">
        <v>32</v>
      </c>
      <c r="B37" s="3"/>
      <c r="C37" s="3"/>
      <c r="D37" s="3"/>
      <c r="E37" s="82">
        <v>577.8140000000001</v>
      </c>
      <c r="F37" s="52">
        <v>627.202</v>
      </c>
      <c r="G37" s="82">
        <v>583.457</v>
      </c>
      <c r="H37" s="52">
        <v>705</v>
      </c>
      <c r="I37" s="52">
        <v>625</v>
      </c>
      <c r="J37" s="52">
        <v>531</v>
      </c>
    </row>
    <row r="38" spans="1:10" ht="15" customHeight="1">
      <c r="A38" s="32" t="s">
        <v>33</v>
      </c>
      <c r="B38" s="3"/>
      <c r="C38" s="3"/>
      <c r="D38" s="3"/>
      <c r="E38" s="82">
        <v>14.311</v>
      </c>
      <c r="F38" s="52">
        <v>17.09</v>
      </c>
      <c r="G38" s="82">
        <v>6.260000000000001</v>
      </c>
      <c r="H38" s="52">
        <v>24</v>
      </c>
      <c r="I38" s="52">
        <v>7</v>
      </c>
      <c r="J38" s="52">
        <v>2</v>
      </c>
    </row>
    <row r="39" spans="1:10" ht="15" customHeight="1">
      <c r="A39" s="32" t="s">
        <v>34</v>
      </c>
      <c r="B39" s="3"/>
      <c r="C39" s="3"/>
      <c r="D39" s="3"/>
      <c r="E39" s="82">
        <v>856.658</v>
      </c>
      <c r="F39" s="52">
        <v>992.6160000000001</v>
      </c>
      <c r="G39" s="82">
        <v>820.152</v>
      </c>
      <c r="H39" s="52">
        <v>1058</v>
      </c>
      <c r="I39" s="52">
        <v>885</v>
      </c>
      <c r="J39" s="52">
        <v>836</v>
      </c>
    </row>
    <row r="40" spans="1:10" ht="15" customHeight="1">
      <c r="A40" s="32" t="s">
        <v>35</v>
      </c>
      <c r="B40" s="3"/>
      <c r="C40" s="3"/>
      <c r="D40" s="3"/>
      <c r="E40" s="82">
        <v>357.165</v>
      </c>
      <c r="F40" s="52">
        <v>314.86</v>
      </c>
      <c r="G40" s="82">
        <v>442.673</v>
      </c>
      <c r="H40" s="52">
        <v>243</v>
      </c>
      <c r="I40" s="52">
        <v>326</v>
      </c>
      <c r="J40" s="52">
        <v>262</v>
      </c>
    </row>
    <row r="41" spans="1:10" ht="15" customHeight="1">
      <c r="A41" s="33" t="s">
        <v>36</v>
      </c>
      <c r="B41" s="26"/>
      <c r="C41" s="26"/>
      <c r="D41" s="26"/>
      <c r="E41" s="80"/>
      <c r="F41" s="54"/>
      <c r="G41" s="80"/>
      <c r="H41" s="54"/>
      <c r="I41" s="54"/>
      <c r="J41" s="54"/>
    </row>
    <row r="42" spans="1:10" ht="15" customHeight="1">
      <c r="A42" s="35" t="s">
        <v>37</v>
      </c>
      <c r="B42" s="23"/>
      <c r="C42" s="23"/>
      <c r="D42" s="23"/>
      <c r="E42" s="88">
        <f aca="true" t="shared" si="8" ref="E42:J42">SUM(E37:E41)</f>
        <v>1805.948</v>
      </c>
      <c r="F42" s="131">
        <f t="shared" si="8"/>
        <v>1951.768</v>
      </c>
      <c r="G42" s="88">
        <f t="shared" si="8"/>
        <v>1852.5420000000001</v>
      </c>
      <c r="H42" s="89">
        <f t="shared" si="8"/>
        <v>2030</v>
      </c>
      <c r="I42" s="89">
        <f t="shared" si="8"/>
        <v>1843</v>
      </c>
      <c r="J42" s="89">
        <f t="shared" si="8"/>
        <v>1631</v>
      </c>
    </row>
    <row r="43" spans="1:10" ht="15" customHeight="1">
      <c r="A43" s="34" t="s">
        <v>38</v>
      </c>
      <c r="B43" s="11"/>
      <c r="C43" s="11"/>
      <c r="D43" s="11"/>
      <c r="E43" s="83">
        <f aca="true" t="shared" si="9" ref="E43:J43">E36+E42</f>
        <v>3606.208</v>
      </c>
      <c r="F43" s="114">
        <f t="shared" si="9"/>
        <v>3894.4809999999998</v>
      </c>
      <c r="G43" s="83">
        <f t="shared" si="9"/>
        <v>3663.732</v>
      </c>
      <c r="H43" s="58">
        <f t="shared" si="9"/>
        <v>3895</v>
      </c>
      <c r="I43" s="58">
        <f t="shared" si="9"/>
        <v>3458</v>
      </c>
      <c r="J43" s="58">
        <f t="shared" si="9"/>
        <v>3134</v>
      </c>
    </row>
    <row r="44" spans="1:10" ht="15" customHeight="1">
      <c r="A44" s="32" t="s">
        <v>39</v>
      </c>
      <c r="B44" s="3"/>
      <c r="C44" s="3"/>
      <c r="D44" s="3"/>
      <c r="E44" s="82">
        <v>1887.767</v>
      </c>
      <c r="F44" s="52">
        <v>1852.819</v>
      </c>
      <c r="G44" s="82">
        <v>1926.56</v>
      </c>
      <c r="H44" s="52">
        <v>1837.653</v>
      </c>
      <c r="I44" s="52">
        <v>1498</v>
      </c>
      <c r="J44" s="52">
        <v>1330</v>
      </c>
    </row>
    <row r="45" spans="1:10" ht="15" customHeight="1">
      <c r="A45" s="32" t="s">
        <v>116</v>
      </c>
      <c r="B45" s="3"/>
      <c r="C45" s="3"/>
      <c r="D45" s="3"/>
      <c r="E45" s="82">
        <v>4.362</v>
      </c>
      <c r="F45" s="52">
        <v>3.701</v>
      </c>
      <c r="G45" s="82">
        <v>4.013</v>
      </c>
      <c r="H45" s="52">
        <v>4</v>
      </c>
      <c r="I45" s="52"/>
      <c r="J45" s="52"/>
    </row>
    <row r="46" spans="1:10" ht="15" customHeight="1">
      <c r="A46" s="32" t="s">
        <v>41</v>
      </c>
      <c r="B46" s="3"/>
      <c r="C46" s="3"/>
      <c r="D46" s="3"/>
      <c r="E46" s="82">
        <v>105.882</v>
      </c>
      <c r="F46" s="52">
        <v>114.11800000000001</v>
      </c>
      <c r="G46" s="82">
        <v>109.46000000000001</v>
      </c>
      <c r="H46" s="52">
        <v>113</v>
      </c>
      <c r="I46" s="52">
        <v>114</v>
      </c>
      <c r="J46" s="52">
        <v>105</v>
      </c>
    </row>
    <row r="47" spans="1:10" ht="15" customHeight="1">
      <c r="A47" s="32" t="s">
        <v>42</v>
      </c>
      <c r="B47" s="3"/>
      <c r="C47" s="3"/>
      <c r="D47" s="3"/>
      <c r="E47" s="82">
        <v>36.387</v>
      </c>
      <c r="F47" s="52">
        <v>37.219</v>
      </c>
      <c r="G47" s="82">
        <v>27.955000000000002</v>
      </c>
      <c r="H47" s="52">
        <v>41</v>
      </c>
      <c r="I47" s="52">
        <v>40</v>
      </c>
      <c r="J47" s="52">
        <v>34</v>
      </c>
    </row>
    <row r="48" spans="1:10" ht="15" customHeight="1">
      <c r="A48" s="32" t="s">
        <v>43</v>
      </c>
      <c r="B48" s="3"/>
      <c r="C48" s="3"/>
      <c r="D48" s="3"/>
      <c r="E48" s="82">
        <v>811.0640000000001</v>
      </c>
      <c r="F48" s="52">
        <v>1061.408</v>
      </c>
      <c r="G48" s="82">
        <v>795.343</v>
      </c>
      <c r="H48" s="52">
        <v>986</v>
      </c>
      <c r="I48" s="52">
        <v>937</v>
      </c>
      <c r="J48" s="52">
        <v>878</v>
      </c>
    </row>
    <row r="49" spans="1:10" ht="15" customHeight="1">
      <c r="A49" s="32" t="s">
        <v>44</v>
      </c>
      <c r="B49" s="3"/>
      <c r="C49" s="3"/>
      <c r="D49" s="3"/>
      <c r="E49" s="82">
        <v>760.746</v>
      </c>
      <c r="F49" s="52">
        <v>825.216</v>
      </c>
      <c r="G49" s="82">
        <v>800.4010000000001</v>
      </c>
      <c r="H49" s="52">
        <v>913.3470000000001</v>
      </c>
      <c r="I49" s="52">
        <v>869</v>
      </c>
      <c r="J49" s="52">
        <v>787</v>
      </c>
    </row>
    <row r="50" spans="1:10" ht="15" customHeight="1">
      <c r="A50" s="32" t="s">
        <v>102</v>
      </c>
      <c r="B50" s="3"/>
      <c r="C50" s="3"/>
      <c r="D50" s="3"/>
      <c r="E50" s="82"/>
      <c r="F50" s="52"/>
      <c r="G50" s="82"/>
      <c r="H50" s="52"/>
      <c r="I50" s="52"/>
      <c r="J50" s="52"/>
    </row>
    <row r="51" spans="1:10" ht="15" customHeight="1">
      <c r="A51" s="33" t="s">
        <v>45</v>
      </c>
      <c r="B51" s="26"/>
      <c r="C51" s="26"/>
      <c r="D51" s="26"/>
      <c r="E51" s="80"/>
      <c r="F51" s="54"/>
      <c r="G51" s="80"/>
      <c r="H51" s="54"/>
      <c r="I51" s="54"/>
      <c r="J51" s="54"/>
    </row>
    <row r="52" spans="1:10" ht="15" customHeight="1">
      <c r="A52" s="34" t="s">
        <v>46</v>
      </c>
      <c r="B52" s="11"/>
      <c r="C52" s="11"/>
      <c r="D52" s="11"/>
      <c r="E52" s="83">
        <f aca="true" t="shared" si="10" ref="E52:J52">SUM(E44:E51)</f>
        <v>3606.2080000000005</v>
      </c>
      <c r="F52" s="114">
        <f t="shared" si="10"/>
        <v>3894.4809999999998</v>
      </c>
      <c r="G52" s="83">
        <f t="shared" si="10"/>
        <v>3663.732</v>
      </c>
      <c r="H52" s="58">
        <f t="shared" si="10"/>
        <v>3895.0000000000005</v>
      </c>
      <c r="I52" s="58">
        <f t="shared" si="10"/>
        <v>3458</v>
      </c>
      <c r="J52" s="58">
        <f t="shared" si="10"/>
        <v>3134</v>
      </c>
    </row>
    <row r="53" spans="1:10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</row>
    <row r="54" spans="1:10" ht="12.75" customHeight="1">
      <c r="A54" s="73"/>
      <c r="B54" s="62"/>
      <c r="C54" s="64"/>
      <c r="D54" s="64"/>
      <c r="E54" s="65">
        <f aca="true" t="shared" si="11" ref="E54:J54">E$3</f>
        <v>2010</v>
      </c>
      <c r="F54" s="65">
        <f t="shared" si="11"/>
        <v>2009</v>
      </c>
      <c r="G54" s="65">
        <f t="shared" si="11"/>
        <v>2009</v>
      </c>
      <c r="H54" s="65">
        <f t="shared" si="11"/>
        <v>2008</v>
      </c>
      <c r="I54" s="65">
        <f t="shared" si="11"/>
        <v>2007</v>
      </c>
      <c r="J54" s="65">
        <f t="shared" si="11"/>
        <v>2006</v>
      </c>
    </row>
    <row r="55" spans="1:10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</row>
    <row r="56" spans="1:10" s="20" customFormat="1" ht="15" customHeight="1">
      <c r="A56" s="73" t="s">
        <v>111</v>
      </c>
      <c r="B56" s="72"/>
      <c r="C56" s="67"/>
      <c r="D56" s="67"/>
      <c r="E56" s="86">
        <f>IF(E$5=0,"",E$5)</f>
      </c>
      <c r="F56" s="86">
        <f>IF(F$5=0,"",F$5)</f>
      </c>
      <c r="G56" s="86"/>
      <c r="H56" s="86"/>
      <c r="I56" s="86">
        <f>IF(I$5=0,"",I$5)</f>
      </c>
      <c r="J56" s="86">
        <f>IF(J$5=0,"",J$5)</f>
      </c>
    </row>
    <row r="57" spans="5:10" ht="1.5" customHeight="1">
      <c r="E57" s="42"/>
      <c r="F57" s="42"/>
      <c r="G57" s="42"/>
      <c r="H57" s="42"/>
      <c r="I57" s="42"/>
      <c r="J57" s="42"/>
    </row>
    <row r="58" spans="1:10" ht="24.75" customHeight="1">
      <c r="A58" s="167" t="s">
        <v>48</v>
      </c>
      <c r="B58" s="167"/>
      <c r="C58" s="10"/>
      <c r="D58" s="10"/>
      <c r="E58" s="79">
        <v>101.65599999999999</v>
      </c>
      <c r="F58" s="55">
        <v>64.96600000000001</v>
      </c>
      <c r="G58" s="79">
        <v>376.07800000000003</v>
      </c>
      <c r="H58" s="55">
        <v>337.951</v>
      </c>
      <c r="I58" s="55">
        <v>324</v>
      </c>
      <c r="J58" s="55">
        <v>271</v>
      </c>
    </row>
    <row r="59" spans="1:10" ht="15" customHeight="1">
      <c r="A59" s="165" t="s">
        <v>49</v>
      </c>
      <c r="B59" s="165"/>
      <c r="C59" s="27"/>
      <c r="D59" s="27"/>
      <c r="E59" s="80">
        <v>-67.94800000000001</v>
      </c>
      <c r="F59" s="54">
        <v>90</v>
      </c>
      <c r="G59" s="80">
        <v>241.306</v>
      </c>
      <c r="H59" s="54">
        <v>-128.59900000000002</v>
      </c>
      <c r="I59" s="54">
        <v>-18</v>
      </c>
      <c r="J59" s="54">
        <v>-30</v>
      </c>
    </row>
    <row r="60" spans="1:10" ht="15" customHeight="1">
      <c r="A60" s="168" t="s">
        <v>50</v>
      </c>
      <c r="B60" s="168"/>
      <c r="C60" s="29"/>
      <c r="D60" s="29"/>
      <c r="E60" s="81">
        <f aca="true" t="shared" si="12" ref="E60:J60">SUM(E58:E59)</f>
        <v>33.707999999999984</v>
      </c>
      <c r="F60" s="59">
        <f t="shared" si="12"/>
        <v>154.966</v>
      </c>
      <c r="G60" s="81">
        <f t="shared" si="12"/>
        <v>617.384</v>
      </c>
      <c r="H60" s="59">
        <f t="shared" si="12"/>
        <v>209.352</v>
      </c>
      <c r="I60" s="59">
        <f t="shared" si="12"/>
        <v>306</v>
      </c>
      <c r="J60" s="59">
        <f t="shared" si="12"/>
        <v>241</v>
      </c>
    </row>
    <row r="61" spans="1:10" ht="15" customHeight="1">
      <c r="A61" s="167" t="s">
        <v>51</v>
      </c>
      <c r="B61" s="167"/>
      <c r="C61" s="3"/>
      <c r="D61" s="3"/>
      <c r="E61" s="82">
        <v>-33.854</v>
      </c>
      <c r="F61" s="52">
        <v>-80</v>
      </c>
      <c r="G61" s="82">
        <v>-163.56</v>
      </c>
      <c r="H61" s="52">
        <v>-179.602</v>
      </c>
      <c r="I61" s="52">
        <v>-223</v>
      </c>
      <c r="J61" s="52">
        <v>-131</v>
      </c>
    </row>
    <row r="62" spans="1:10" ht="15" customHeight="1">
      <c r="A62" s="165" t="s">
        <v>103</v>
      </c>
      <c r="B62" s="165"/>
      <c r="C62" s="26"/>
      <c r="D62" s="26"/>
      <c r="E62" s="80">
        <v>1.24</v>
      </c>
      <c r="F62" s="54">
        <v>43</v>
      </c>
      <c r="G62" s="80">
        <v>32.728</v>
      </c>
      <c r="H62" s="54">
        <v>5.103000000000001</v>
      </c>
      <c r="I62" s="54">
        <v>20</v>
      </c>
      <c r="J62" s="54">
        <v>19</v>
      </c>
    </row>
    <row r="63" spans="1:10" ht="24" customHeight="1">
      <c r="A63" s="168" t="s">
        <v>52</v>
      </c>
      <c r="B63" s="168"/>
      <c r="C63" s="30"/>
      <c r="D63" s="30"/>
      <c r="E63" s="81">
        <f aca="true" t="shared" si="13" ref="E63:J63">SUM(E60:E62)</f>
        <v>1.093999999999985</v>
      </c>
      <c r="F63" s="59">
        <f t="shared" si="13"/>
        <v>117.96600000000001</v>
      </c>
      <c r="G63" s="81">
        <f t="shared" si="13"/>
        <v>486.552</v>
      </c>
      <c r="H63" s="59">
        <f t="shared" si="13"/>
        <v>34.853</v>
      </c>
      <c r="I63" s="59">
        <f t="shared" si="13"/>
        <v>103</v>
      </c>
      <c r="J63" s="59">
        <f t="shared" si="13"/>
        <v>129</v>
      </c>
    </row>
    <row r="64" spans="1:10" ht="15" customHeight="1">
      <c r="A64" s="165" t="s">
        <v>53</v>
      </c>
      <c r="B64" s="165"/>
      <c r="C64" s="31"/>
      <c r="D64" s="31"/>
      <c r="E64" s="80"/>
      <c r="F64" s="54">
        <v>-15</v>
      </c>
      <c r="G64" s="80">
        <v>-18.273</v>
      </c>
      <c r="H64" s="54">
        <v>-10.948</v>
      </c>
      <c r="I64" s="54">
        <v>-40</v>
      </c>
      <c r="J64" s="54">
        <v>-284</v>
      </c>
    </row>
    <row r="65" spans="1:10" ht="15" customHeight="1">
      <c r="A65" s="168" t="s">
        <v>54</v>
      </c>
      <c r="B65" s="168"/>
      <c r="C65" s="11"/>
      <c r="D65" s="11"/>
      <c r="E65" s="83">
        <f aca="true" t="shared" si="14" ref="E65:J65">SUM(E63:E64)</f>
        <v>1.093999999999985</v>
      </c>
      <c r="F65" s="58">
        <f t="shared" si="14"/>
        <v>102.96600000000001</v>
      </c>
      <c r="G65" s="83">
        <f t="shared" si="14"/>
        <v>468.279</v>
      </c>
      <c r="H65" s="58">
        <f t="shared" si="14"/>
        <v>23.905</v>
      </c>
      <c r="I65" s="58">
        <f t="shared" si="14"/>
        <v>63</v>
      </c>
      <c r="J65" s="58">
        <f t="shared" si="14"/>
        <v>-155</v>
      </c>
    </row>
    <row r="66" spans="1:10" ht="15" customHeight="1">
      <c r="A66" s="167" t="s">
        <v>55</v>
      </c>
      <c r="B66" s="167"/>
      <c r="C66" s="3"/>
      <c r="D66" s="3"/>
      <c r="E66" s="82">
        <v>5.312</v>
      </c>
      <c r="F66" s="52">
        <v>46</v>
      </c>
      <c r="G66" s="82">
        <v>-161.213</v>
      </c>
      <c r="H66" s="52">
        <v>-32.661</v>
      </c>
      <c r="I66" s="52">
        <v>50</v>
      </c>
      <c r="J66" s="52">
        <v>253</v>
      </c>
    </row>
    <row r="67" spans="1:10" ht="15" customHeight="1">
      <c r="A67" s="167" t="s">
        <v>56</v>
      </c>
      <c r="B67" s="167"/>
      <c r="C67" s="3"/>
      <c r="D67" s="3"/>
      <c r="E67" s="82"/>
      <c r="F67" s="52"/>
      <c r="G67" s="82"/>
      <c r="H67" s="52"/>
      <c r="I67" s="52"/>
      <c r="J67" s="52"/>
    </row>
    <row r="68" spans="1:10" ht="15" customHeight="1">
      <c r="A68" s="167" t="s">
        <v>57</v>
      </c>
      <c r="B68" s="167"/>
      <c r="C68" s="3"/>
      <c r="D68" s="3"/>
      <c r="E68" s="82">
        <v>-85.34400000000001</v>
      </c>
      <c r="F68" s="52">
        <v>-82</v>
      </c>
      <c r="G68" s="82">
        <v>-82.671</v>
      </c>
      <c r="H68" s="52">
        <v>-78.51700000000001</v>
      </c>
      <c r="I68" s="52">
        <v>-57</v>
      </c>
      <c r="J68" s="52">
        <v>-40</v>
      </c>
    </row>
    <row r="69" spans="1:10" ht="15" customHeight="1">
      <c r="A69" s="165" t="s">
        <v>58</v>
      </c>
      <c r="B69" s="165"/>
      <c r="C69" s="26"/>
      <c r="D69" s="26"/>
      <c r="E69" s="80"/>
      <c r="F69" s="54"/>
      <c r="G69" s="80"/>
      <c r="H69" s="54">
        <v>-26.301000000000002</v>
      </c>
      <c r="I69" s="54"/>
      <c r="J69" s="54"/>
    </row>
    <row r="70" spans="1:10" ht="15" customHeight="1">
      <c r="A70" s="37" t="s">
        <v>59</v>
      </c>
      <c r="B70" s="37"/>
      <c r="C70" s="24"/>
      <c r="D70" s="24"/>
      <c r="E70" s="84">
        <f aca="true" t="shared" si="15" ref="E70:J70">SUM(E66:E69)</f>
        <v>-80.03200000000001</v>
      </c>
      <c r="F70" s="56">
        <f t="shared" si="15"/>
        <v>-36</v>
      </c>
      <c r="G70" s="84">
        <f t="shared" si="15"/>
        <v>-243.88400000000001</v>
      </c>
      <c r="H70" s="56">
        <f t="shared" si="15"/>
        <v>-137.479</v>
      </c>
      <c r="I70" s="56">
        <f t="shared" si="15"/>
        <v>-7</v>
      </c>
      <c r="J70" s="56">
        <f t="shared" si="15"/>
        <v>213</v>
      </c>
    </row>
    <row r="71" spans="1:10" ht="15" customHeight="1">
      <c r="A71" s="168" t="s">
        <v>60</v>
      </c>
      <c r="B71" s="168"/>
      <c r="C71" s="11"/>
      <c r="D71" s="11"/>
      <c r="E71" s="83">
        <f aca="true" t="shared" si="16" ref="E71:J71">SUM(E70+E65)</f>
        <v>-78.93800000000003</v>
      </c>
      <c r="F71" s="58">
        <f t="shared" si="16"/>
        <v>66.96600000000001</v>
      </c>
      <c r="G71" s="83">
        <f t="shared" si="16"/>
        <v>224.39499999999998</v>
      </c>
      <c r="H71" s="58">
        <f t="shared" si="16"/>
        <v>-113.57400000000001</v>
      </c>
      <c r="I71" s="58">
        <f t="shared" si="16"/>
        <v>56</v>
      </c>
      <c r="J71" s="58">
        <f t="shared" si="16"/>
        <v>58</v>
      </c>
    </row>
    <row r="72" spans="1:10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</row>
    <row r="73" spans="1:10" ht="12.75" customHeight="1">
      <c r="A73" s="73"/>
      <c r="B73" s="62"/>
      <c r="C73" s="64"/>
      <c r="D73" s="64"/>
      <c r="E73" s="65">
        <f aca="true" t="shared" si="17" ref="E73:J73">E$3</f>
        <v>2010</v>
      </c>
      <c r="F73" s="65">
        <f t="shared" si="17"/>
        <v>2009</v>
      </c>
      <c r="G73" s="65">
        <f t="shared" si="17"/>
        <v>2009</v>
      </c>
      <c r="H73" s="65">
        <f t="shared" si="17"/>
        <v>2008</v>
      </c>
      <c r="I73" s="65">
        <f t="shared" si="17"/>
        <v>2007</v>
      </c>
      <c r="J73" s="65">
        <f t="shared" si="17"/>
        <v>2006</v>
      </c>
    </row>
    <row r="74" spans="1:10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</row>
    <row r="75" spans="1:10" s="20" customFormat="1" ht="15" customHeight="1">
      <c r="A75" s="73" t="s">
        <v>61</v>
      </c>
      <c r="B75" s="72"/>
      <c r="C75" s="67"/>
      <c r="D75" s="67"/>
      <c r="E75" s="69"/>
      <c r="F75" s="69"/>
      <c r="G75" s="69"/>
      <c r="H75" s="69"/>
      <c r="I75" s="69"/>
      <c r="J75" s="69"/>
    </row>
    <row r="76" ht="1.5" customHeight="1"/>
    <row r="77" spans="1:10" ht="15" customHeight="1">
      <c r="A77" s="167" t="s">
        <v>62</v>
      </c>
      <c r="B77" s="167"/>
      <c r="C77" s="8"/>
      <c r="D77" s="8"/>
      <c r="E77" s="111">
        <f>IF(E14=0,"-",IF(E7=0,"-",E14/E7))*100</f>
        <v>9.962852864263203</v>
      </c>
      <c r="F77" s="60">
        <f>IF(F14=0,"-",IF(F7=0,"-",F14/F7))*100</f>
        <v>7.019653452660204</v>
      </c>
      <c r="G77" s="111">
        <f>IF(G14=0,"-",IF(G7=0,"-",G14/G7))*100</f>
        <v>9.269756807685866</v>
      </c>
      <c r="H77" s="60">
        <f>IF(H14=0,"-",IF(H7=0,"-",H14/H7)*100)</f>
        <v>9.162084626886777</v>
      </c>
      <c r="I77" s="60">
        <f>IF(I14=0,"-",IF(I7=0,"-",I14/I7)*100)</f>
        <v>8.554070473876063</v>
      </c>
      <c r="J77" s="60">
        <f>IF(J14=0,"-",IF(J7=0,"-",J14/J7)*100)</f>
        <v>7.414297103374967</v>
      </c>
    </row>
    <row r="78" spans="1:10" ht="15" customHeight="1">
      <c r="A78" s="167" t="s">
        <v>63</v>
      </c>
      <c r="B78" s="167"/>
      <c r="C78" s="8"/>
      <c r="D78" s="8"/>
      <c r="E78" s="74">
        <f aca="true" t="shared" si="18" ref="E78:J78">IF(E20=0,"-",IF(E7=0,"-",E20/E7)*100)</f>
        <v>9.1932679198051</v>
      </c>
      <c r="F78" s="60">
        <f t="shared" si="18"/>
        <v>5.446776475182308</v>
      </c>
      <c r="G78" s="74">
        <f t="shared" si="18"/>
        <v>8.351930958744704</v>
      </c>
      <c r="H78" s="60">
        <f t="shared" si="18"/>
        <v>8.167346892914974</v>
      </c>
      <c r="I78" s="60">
        <f t="shared" si="18"/>
        <v>7.608748481166463</v>
      </c>
      <c r="J78" s="60">
        <f t="shared" si="18"/>
        <v>6.537337230932766</v>
      </c>
    </row>
    <row r="79" spans="1:10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13.969666434922805</v>
      </c>
      <c r="H79" s="61">
        <f>IF((H44=0),"-",(H24/((H44+I44)/2)*100))</f>
        <v>14.830379538878866</v>
      </c>
      <c r="I79" s="61">
        <f>IF((I44=0),"-",(I24/((I44+J44)/2)*100))</f>
        <v>16.697312588401694</v>
      </c>
      <c r="J79" s="61">
        <v>13.9</v>
      </c>
    </row>
    <row r="80" spans="1:10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14.87509844566225</v>
      </c>
      <c r="H80" s="61">
        <f>IF((H44=0),"-",((H17+H18)/((H44+H45+H46+H48+I44+I45+I46+I48)/2)*100))</f>
        <v>16.925040617321336</v>
      </c>
      <c r="I80" s="61">
        <f>IF((I44=0),"-",((I17+I18)/((I44+I45+I46+I48+J44+J45+J46+J48)/2)*100))</f>
        <v>16.34718222953517</v>
      </c>
      <c r="J80" s="61">
        <v>15.1</v>
      </c>
    </row>
    <row r="81" spans="1:10" ht="15" customHeight="1">
      <c r="A81" s="167" t="s">
        <v>66</v>
      </c>
      <c r="B81" s="167"/>
      <c r="C81" s="8"/>
      <c r="D81" s="8"/>
      <c r="E81" s="78">
        <f aca="true" t="shared" si="19" ref="E81:J81">IF(E44=0,"-",((E44+E45)/E52*100))</f>
        <v>52.468659600333645</v>
      </c>
      <c r="F81" s="115">
        <f t="shared" si="19"/>
        <v>47.670536844318924</v>
      </c>
      <c r="G81" s="78">
        <f t="shared" si="19"/>
        <v>52.694165402927936</v>
      </c>
      <c r="H81" s="109">
        <f t="shared" si="19"/>
        <v>47.28249037227214</v>
      </c>
      <c r="I81" s="109">
        <f t="shared" si="19"/>
        <v>43.31983805668016</v>
      </c>
      <c r="J81" s="109">
        <f t="shared" si="19"/>
        <v>42.437779195915766</v>
      </c>
    </row>
    <row r="82" spans="1:10" ht="15" customHeight="1">
      <c r="A82" s="167" t="s">
        <v>67</v>
      </c>
      <c r="B82" s="167"/>
      <c r="C82" s="8"/>
      <c r="D82" s="8"/>
      <c r="E82" s="75">
        <f aca="true" t="shared" si="20" ref="E82:J82">IF(E48=0,"-",(E48+E46-E40-E38-E34))</f>
        <v>499.88500000000016</v>
      </c>
      <c r="F82" s="116">
        <f t="shared" si="20"/>
        <v>798.6979999999998</v>
      </c>
      <c r="G82" s="75">
        <f t="shared" si="20"/>
        <v>410.321</v>
      </c>
      <c r="H82" s="1">
        <f t="shared" si="20"/>
        <v>788</v>
      </c>
      <c r="I82" s="1">
        <f t="shared" si="20"/>
        <v>666</v>
      </c>
      <c r="J82" s="1">
        <f t="shared" si="20"/>
        <v>677</v>
      </c>
    </row>
    <row r="83" spans="1:10" ht="15" customHeight="1">
      <c r="A83" s="167" t="s">
        <v>68</v>
      </c>
      <c r="B83" s="167"/>
      <c r="C83" s="3"/>
      <c r="D83" s="3"/>
      <c r="E83" s="76">
        <f aca="true" t="shared" si="21" ref="E83:J83">IF((E44=0),"-",((E48+E46)/(E44+E45)))</f>
        <v>0.48461072157342344</v>
      </c>
      <c r="F83" s="117">
        <f t="shared" si="21"/>
        <v>0.6331878999418266</v>
      </c>
      <c r="G83" s="76">
        <f t="shared" si="21"/>
        <v>0.4686707003568371</v>
      </c>
      <c r="H83" s="2">
        <f t="shared" si="21"/>
        <v>0.5967465097931044</v>
      </c>
      <c r="I83" s="2">
        <f t="shared" si="21"/>
        <v>0.7016021361815754</v>
      </c>
      <c r="J83" s="2">
        <f t="shared" si="21"/>
        <v>0.7390977443609023</v>
      </c>
    </row>
    <row r="84" spans="1:10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3249</v>
      </c>
      <c r="H84" s="22">
        <v>3321</v>
      </c>
      <c r="I84" s="22">
        <v>3191</v>
      </c>
      <c r="J84" s="22">
        <v>2949</v>
      </c>
    </row>
    <row r="85" spans="1:10" ht="15" customHeight="1">
      <c r="A85" s="6" t="s">
        <v>115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ht="13.5" customHeight="1">
      <c r="A86" s="6" t="s">
        <v>150</v>
      </c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148"/>
      <c r="B87" s="148"/>
      <c r="C87" s="148"/>
      <c r="D87" s="148"/>
      <c r="E87" s="149"/>
      <c r="F87" s="149"/>
      <c r="G87" s="149"/>
      <c r="H87" s="149"/>
      <c r="I87" s="149"/>
      <c r="J87" s="5"/>
    </row>
    <row r="88" spans="1:10" ht="15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>
      <c r="A99" s="25"/>
      <c r="B99" s="25"/>
      <c r="C99" s="25"/>
      <c r="D99" s="25"/>
      <c r="E99" s="25"/>
      <c r="F99" s="25"/>
      <c r="G99" s="25"/>
      <c r="H99" s="25"/>
      <c r="I99" s="25"/>
      <c r="J99" s="25"/>
    </row>
  </sheetData>
  <sheetProtection/>
  <mergeCells count="22">
    <mergeCell ref="A1:J1"/>
    <mergeCell ref="A58:B58"/>
    <mergeCell ref="A59:B59"/>
    <mergeCell ref="A60:B60"/>
    <mergeCell ref="A61:B61"/>
    <mergeCell ref="A62:B62"/>
    <mergeCell ref="A63:B63"/>
    <mergeCell ref="A79:B79"/>
    <mergeCell ref="A64:B64"/>
    <mergeCell ref="A69:B69"/>
    <mergeCell ref="A71:B71"/>
    <mergeCell ref="A65:B65"/>
    <mergeCell ref="A81:B81"/>
    <mergeCell ref="A66:B66"/>
    <mergeCell ref="A67:B67"/>
    <mergeCell ref="A83:B83"/>
    <mergeCell ref="A84:B84"/>
    <mergeCell ref="A82:B82"/>
    <mergeCell ref="A80:B80"/>
    <mergeCell ref="A78:B78"/>
    <mergeCell ref="A68:B68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99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  <col min="12" max="13" width="9.140625" style="0" customWidth="1"/>
  </cols>
  <sheetData>
    <row r="1" spans="1:10" ht="18" customHeight="1">
      <c r="A1" s="166" t="s">
        <v>101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4" t="s">
        <v>82</v>
      </c>
      <c r="B2" s="14"/>
      <c r="C2" s="14"/>
      <c r="D2" s="14"/>
      <c r="E2" s="15"/>
      <c r="F2" s="15"/>
      <c r="G2" s="15"/>
      <c r="H2" s="16"/>
      <c r="I2" s="16"/>
      <c r="J2" s="17"/>
    </row>
    <row r="3" spans="1:10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</row>
    <row r="4" spans="1:10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</row>
    <row r="5" spans="1:10" s="19" customFormat="1" ht="12.75" customHeight="1">
      <c r="A5" s="63" t="s">
        <v>12</v>
      </c>
      <c r="B5" s="70"/>
      <c r="C5" s="67"/>
      <c r="D5" s="67" t="s">
        <v>70</v>
      </c>
      <c r="E5" s="69"/>
      <c r="F5" s="69"/>
      <c r="G5" s="69" t="s">
        <v>10</v>
      </c>
      <c r="H5" s="69"/>
      <c r="I5" s="69" t="s">
        <v>74</v>
      </c>
      <c r="J5" s="69" t="s">
        <v>72</v>
      </c>
    </row>
    <row r="6" ht="1.5" customHeight="1"/>
    <row r="7" spans="1:11" ht="15" customHeight="1">
      <c r="A7" s="32" t="s">
        <v>13</v>
      </c>
      <c r="B7" s="8"/>
      <c r="C7" s="8"/>
      <c r="D7" s="8"/>
      <c r="E7" s="91">
        <v>24.811</v>
      </c>
      <c r="F7" s="92">
        <v>23.193</v>
      </c>
      <c r="G7" s="91">
        <v>91.29700000000001</v>
      </c>
      <c r="H7" s="92">
        <v>124.248</v>
      </c>
      <c r="I7" s="92">
        <v>122.89</v>
      </c>
      <c r="J7" s="92">
        <v>121.5</v>
      </c>
      <c r="K7" s="41"/>
    </row>
    <row r="8" spans="1:11" ht="15" customHeight="1">
      <c r="A8" s="32" t="s">
        <v>14</v>
      </c>
      <c r="B8" s="3"/>
      <c r="C8" s="3"/>
      <c r="D8" s="3"/>
      <c r="E8" s="93">
        <v>-19.147000000000002</v>
      </c>
      <c r="F8" s="94">
        <v>-21.605</v>
      </c>
      <c r="G8" s="93">
        <v>-80.956</v>
      </c>
      <c r="H8" s="94">
        <v>-105.59900000000002</v>
      </c>
      <c r="I8" s="94">
        <v>-104.99900000000001</v>
      </c>
      <c r="J8" s="94">
        <v>-99.7</v>
      </c>
      <c r="K8" s="41"/>
    </row>
    <row r="9" spans="1:11" ht="15" customHeight="1">
      <c r="A9" s="32" t="s">
        <v>15</v>
      </c>
      <c r="B9" s="3"/>
      <c r="C9" s="3"/>
      <c r="D9" s="3"/>
      <c r="E9" s="93">
        <v>0.11300000000000002</v>
      </c>
      <c r="F9" s="94">
        <v>0.226</v>
      </c>
      <c r="G9" s="93">
        <v>0.17800000000000005</v>
      </c>
      <c r="H9" s="94">
        <v>0.2290000000000001</v>
      </c>
      <c r="I9" s="94">
        <v>0.911</v>
      </c>
      <c r="J9" s="94">
        <v>0.7</v>
      </c>
      <c r="K9" s="41"/>
    </row>
    <row r="10" spans="1:11" ht="15" customHeight="1">
      <c r="A10" s="32" t="s">
        <v>16</v>
      </c>
      <c r="B10" s="3"/>
      <c r="C10" s="3"/>
      <c r="D10" s="3"/>
      <c r="E10" s="93"/>
      <c r="F10" s="94"/>
      <c r="G10" s="93"/>
      <c r="H10" s="94"/>
      <c r="I10" s="94"/>
      <c r="J10" s="94"/>
      <c r="K10" s="41"/>
    </row>
    <row r="11" spans="1:11" ht="15" customHeight="1">
      <c r="A11" s="33" t="s">
        <v>17</v>
      </c>
      <c r="B11" s="26"/>
      <c r="C11" s="26"/>
      <c r="D11" s="26"/>
      <c r="E11" s="95"/>
      <c r="F11" s="96"/>
      <c r="G11" s="95"/>
      <c r="H11" s="96"/>
      <c r="I11" s="96"/>
      <c r="J11" s="96"/>
      <c r="K11" s="41"/>
    </row>
    <row r="12" spans="1:11" ht="15" customHeight="1">
      <c r="A12" s="12" t="s">
        <v>0</v>
      </c>
      <c r="B12" s="12"/>
      <c r="C12" s="12"/>
      <c r="D12" s="12"/>
      <c r="E12" s="91">
        <f aca="true" t="shared" si="0" ref="E12:J12">SUM(E7:E11)</f>
        <v>5.776999999999998</v>
      </c>
      <c r="F12" s="92">
        <f t="shared" si="0"/>
        <v>1.814000000000001</v>
      </c>
      <c r="G12" s="91">
        <f t="shared" si="0"/>
        <v>10.519000000000009</v>
      </c>
      <c r="H12" s="92">
        <f t="shared" si="0"/>
        <v>18.877999999999986</v>
      </c>
      <c r="I12" s="92">
        <f t="shared" si="0"/>
        <v>18.801999999999992</v>
      </c>
      <c r="J12" s="92">
        <f t="shared" si="0"/>
        <v>22.499999999999996</v>
      </c>
      <c r="K12" s="41"/>
    </row>
    <row r="13" spans="1:11" ht="15" customHeight="1">
      <c r="A13" s="33" t="s">
        <v>96</v>
      </c>
      <c r="B13" s="26"/>
      <c r="C13" s="26"/>
      <c r="D13" s="26"/>
      <c r="E13" s="95">
        <v>-1.8210000000000002</v>
      </c>
      <c r="F13" s="96">
        <v>-1.702</v>
      </c>
      <c r="G13" s="95">
        <v>-9.083</v>
      </c>
      <c r="H13" s="96">
        <v>-5.5120000000000005</v>
      </c>
      <c r="I13" s="96">
        <v>-3.1100000000000003</v>
      </c>
      <c r="J13" s="96">
        <v>-2</v>
      </c>
      <c r="K13" s="41"/>
    </row>
    <row r="14" spans="1:11" ht="15" customHeight="1">
      <c r="A14" s="12" t="s">
        <v>1</v>
      </c>
      <c r="B14" s="12"/>
      <c r="C14" s="12"/>
      <c r="D14" s="12"/>
      <c r="E14" s="91">
        <f aca="true" t="shared" si="1" ref="E14:J14">SUM(E12:E13)</f>
        <v>3.955999999999998</v>
      </c>
      <c r="F14" s="92">
        <f t="shared" si="1"/>
        <v>0.11200000000000099</v>
      </c>
      <c r="G14" s="91">
        <f t="shared" si="1"/>
        <v>1.4360000000000088</v>
      </c>
      <c r="H14" s="92">
        <f t="shared" si="1"/>
        <v>13.365999999999985</v>
      </c>
      <c r="I14" s="92">
        <f t="shared" si="1"/>
        <v>15.691999999999993</v>
      </c>
      <c r="J14" s="92">
        <f t="shared" si="1"/>
        <v>20.499999999999996</v>
      </c>
      <c r="K14" s="41"/>
    </row>
    <row r="15" spans="1:11" ht="15" customHeight="1">
      <c r="A15" s="32" t="s">
        <v>19</v>
      </c>
      <c r="B15" s="4"/>
      <c r="C15" s="4"/>
      <c r="D15" s="4"/>
      <c r="E15" s="93"/>
      <c r="F15" s="94">
        <v>-0.17300000000000001</v>
      </c>
      <c r="G15" s="93">
        <v>-0.6920000000000001</v>
      </c>
      <c r="H15" s="94">
        <v>-0.6920000000000001</v>
      </c>
      <c r="I15" s="94">
        <v>-0.7000000000000001</v>
      </c>
      <c r="J15" s="94">
        <v>-1.2</v>
      </c>
      <c r="K15" s="41"/>
    </row>
    <row r="16" spans="1:11" ht="15" customHeight="1">
      <c r="A16" s="33" t="s">
        <v>20</v>
      </c>
      <c r="B16" s="26"/>
      <c r="C16" s="26"/>
      <c r="D16" s="26"/>
      <c r="E16" s="95"/>
      <c r="F16" s="96"/>
      <c r="G16" s="95"/>
      <c r="H16" s="96"/>
      <c r="I16" s="96"/>
      <c r="J16" s="96"/>
      <c r="K16" s="41"/>
    </row>
    <row r="17" spans="1:11" ht="15" customHeight="1">
      <c r="A17" s="12" t="s">
        <v>2</v>
      </c>
      <c r="B17" s="12"/>
      <c r="C17" s="12"/>
      <c r="D17" s="12"/>
      <c r="E17" s="91">
        <f aca="true" t="shared" si="2" ref="E17:J17">SUM(E14:E16)</f>
        <v>3.955999999999998</v>
      </c>
      <c r="F17" s="92">
        <f t="shared" si="2"/>
        <v>-0.06099999999999903</v>
      </c>
      <c r="G17" s="91">
        <f t="shared" si="2"/>
        <v>0.7440000000000088</v>
      </c>
      <c r="H17" s="92">
        <f t="shared" si="2"/>
        <v>12.673999999999985</v>
      </c>
      <c r="I17" s="92">
        <f t="shared" si="2"/>
        <v>14.991999999999994</v>
      </c>
      <c r="J17" s="92">
        <f t="shared" si="2"/>
        <v>19.299999999999997</v>
      </c>
      <c r="K17" s="41"/>
    </row>
    <row r="18" spans="1:11" ht="15" customHeight="1">
      <c r="A18" s="32" t="s">
        <v>21</v>
      </c>
      <c r="B18" s="3"/>
      <c r="C18" s="3"/>
      <c r="D18" s="3"/>
      <c r="E18" s="93">
        <v>0.011</v>
      </c>
      <c r="F18" s="94">
        <v>0.512</v>
      </c>
      <c r="G18" s="93">
        <v>2.282</v>
      </c>
      <c r="H18" s="94">
        <v>0.47600000000000003</v>
      </c>
      <c r="I18" s="94">
        <v>1.9160000000000001</v>
      </c>
      <c r="J18" s="94">
        <v>1.3</v>
      </c>
      <c r="K18" s="41"/>
    </row>
    <row r="19" spans="1:11" ht="15" customHeight="1">
      <c r="A19" s="33" t="s">
        <v>22</v>
      </c>
      <c r="B19" s="26"/>
      <c r="C19" s="26"/>
      <c r="D19" s="26"/>
      <c r="E19" s="95">
        <v>-1.865</v>
      </c>
      <c r="F19" s="96">
        <v>-3.372</v>
      </c>
      <c r="G19" s="95">
        <v>-12.343</v>
      </c>
      <c r="H19" s="96">
        <v>-12.918000000000001</v>
      </c>
      <c r="I19" s="96">
        <v>-14.367</v>
      </c>
      <c r="J19" s="96">
        <v>-14.5</v>
      </c>
      <c r="K19" s="41"/>
    </row>
    <row r="20" spans="1:11" ht="15" customHeight="1">
      <c r="A20" s="12" t="s">
        <v>3</v>
      </c>
      <c r="B20" s="12"/>
      <c r="C20" s="12"/>
      <c r="D20" s="12"/>
      <c r="E20" s="91">
        <f aca="true" t="shared" si="3" ref="E20:J20">SUM(E17:E19)</f>
        <v>2.1019999999999985</v>
      </c>
      <c r="F20" s="92">
        <f t="shared" si="3"/>
        <v>-2.920999999999999</v>
      </c>
      <c r="G20" s="91">
        <f t="shared" si="3"/>
        <v>-9.316999999999991</v>
      </c>
      <c r="H20" s="92">
        <f t="shared" si="3"/>
        <v>0.2319999999999851</v>
      </c>
      <c r="I20" s="92">
        <f t="shared" si="3"/>
        <v>2.5409999999999933</v>
      </c>
      <c r="J20" s="92">
        <f t="shared" si="3"/>
        <v>6.099999999999998</v>
      </c>
      <c r="K20" s="41"/>
    </row>
    <row r="21" spans="1:11" ht="15" customHeight="1">
      <c r="A21" s="32" t="s">
        <v>23</v>
      </c>
      <c r="B21" s="3"/>
      <c r="C21" s="3"/>
      <c r="D21" s="3"/>
      <c r="E21" s="93">
        <v>-0.787</v>
      </c>
      <c r="F21" s="94">
        <v>0.53</v>
      </c>
      <c r="G21" s="93">
        <v>1.6350000000000002</v>
      </c>
      <c r="H21" s="94">
        <v>1.2670000000000001</v>
      </c>
      <c r="I21" s="94">
        <v>-4.904</v>
      </c>
      <c r="J21" s="94">
        <v>-5.8</v>
      </c>
      <c r="K21" s="41"/>
    </row>
    <row r="22" spans="1:11" ht="15" customHeight="1">
      <c r="A22" s="33" t="s">
        <v>114</v>
      </c>
      <c r="B22" s="28"/>
      <c r="C22" s="28"/>
      <c r="D22" s="28"/>
      <c r="E22" s="95"/>
      <c r="F22" s="96"/>
      <c r="G22" s="95"/>
      <c r="H22" s="96"/>
      <c r="I22" s="96"/>
      <c r="J22" s="96"/>
      <c r="K22" s="41"/>
    </row>
    <row r="23" spans="1:11" ht="15" customHeight="1">
      <c r="A23" s="36" t="s">
        <v>24</v>
      </c>
      <c r="B23" s="13"/>
      <c r="C23" s="13"/>
      <c r="D23" s="13"/>
      <c r="E23" s="91">
        <f aca="true" t="shared" si="4" ref="E23:J23">SUM(E20:E22)</f>
        <v>1.3149999999999986</v>
      </c>
      <c r="F23" s="92">
        <f t="shared" si="4"/>
        <v>-2.390999999999999</v>
      </c>
      <c r="G23" s="91">
        <f t="shared" si="4"/>
        <v>-7.6819999999999915</v>
      </c>
      <c r="H23" s="92">
        <f t="shared" si="4"/>
        <v>1.4989999999999852</v>
      </c>
      <c r="I23" s="92">
        <f t="shared" si="4"/>
        <v>-2.3630000000000067</v>
      </c>
      <c r="J23" s="92">
        <f t="shared" si="4"/>
        <v>0.29999999999999805</v>
      </c>
      <c r="K23" s="41"/>
    </row>
    <row r="24" spans="1:11" ht="15" customHeight="1">
      <c r="A24" s="32" t="s">
        <v>25</v>
      </c>
      <c r="B24" s="3"/>
      <c r="C24" s="3"/>
      <c r="D24" s="3"/>
      <c r="E24" s="97">
        <f>E23-E25</f>
        <v>1.3149999999999986</v>
      </c>
      <c r="F24" s="98">
        <f>F23-F25</f>
        <v>-2.390999999999999</v>
      </c>
      <c r="G24" s="97">
        <f>G23-G25</f>
        <v>-7.6819999999999915</v>
      </c>
      <c r="H24" s="98">
        <f>H23-H25</f>
        <v>1.4989999999999852</v>
      </c>
      <c r="I24" s="98">
        <f>I23-I25</f>
        <v>-2.3630000000000067</v>
      </c>
      <c r="J24" s="98">
        <f>J23</f>
        <v>0.29999999999999805</v>
      </c>
      <c r="K24" s="41"/>
    </row>
    <row r="25" spans="1:10" ht="15" customHeight="1">
      <c r="A25" s="32" t="s">
        <v>117</v>
      </c>
      <c r="B25" s="3"/>
      <c r="C25" s="3"/>
      <c r="D25" s="3"/>
      <c r="E25" s="93"/>
      <c r="F25" s="94"/>
      <c r="G25" s="93"/>
      <c r="H25" s="94"/>
      <c r="I25" s="94"/>
      <c r="J25" s="94"/>
    </row>
    <row r="26" spans="1:10" ht="15">
      <c r="A26" s="3"/>
      <c r="B26" s="3"/>
      <c r="C26" s="3"/>
      <c r="D26" s="3"/>
      <c r="E26" s="94"/>
      <c r="F26" s="94"/>
      <c r="G26" s="94"/>
      <c r="H26" s="94"/>
      <c r="I26" s="94"/>
      <c r="J26" s="94"/>
    </row>
    <row r="27" spans="1:10" ht="12.75" customHeight="1">
      <c r="A27" s="62"/>
      <c r="B27" s="62"/>
      <c r="C27" s="67"/>
      <c r="D27" s="64"/>
      <c r="E27" s="65">
        <f aca="true" t="shared" si="5" ref="E27:J27">E$3</f>
        <v>2010</v>
      </c>
      <c r="F27" s="65">
        <f t="shared" si="5"/>
        <v>2009</v>
      </c>
      <c r="G27" s="65">
        <f t="shared" si="5"/>
        <v>2009</v>
      </c>
      <c r="H27" s="65">
        <f t="shared" si="5"/>
        <v>2008</v>
      </c>
      <c r="I27" s="65">
        <f t="shared" si="5"/>
        <v>2007</v>
      </c>
      <c r="J27" s="65">
        <f t="shared" si="5"/>
        <v>2006</v>
      </c>
    </row>
    <row r="28" spans="1:10" ht="12.75" customHeight="1">
      <c r="A28" s="66"/>
      <c r="B28" s="66"/>
      <c r="C28" s="67"/>
      <c r="D28" s="64"/>
      <c r="E28" s="99" t="str">
        <f>E$4</f>
        <v>Q1</v>
      </c>
      <c r="F28" s="99" t="str">
        <f>F$4</f>
        <v>Q1</v>
      </c>
      <c r="G28" s="99"/>
      <c r="H28" s="99"/>
      <c r="I28" s="99"/>
      <c r="J28" s="99"/>
    </row>
    <row r="29" spans="1:10" s="20" customFormat="1" ht="15" customHeight="1">
      <c r="A29" s="63" t="s">
        <v>112</v>
      </c>
      <c r="B29" s="72"/>
      <c r="C29" s="67"/>
      <c r="D29" s="67"/>
      <c r="E29" s="100">
        <f>IF(E$5=0,"",E$5)</f>
      </c>
      <c r="F29" s="100">
        <f>IF(F$5=0,"",F$5)</f>
      </c>
      <c r="G29" s="100"/>
      <c r="H29" s="100"/>
      <c r="I29" s="100"/>
      <c r="J29" s="100"/>
    </row>
    <row r="30" spans="5:10" ht="1.5" customHeight="1">
      <c r="E30" s="41"/>
      <c r="F30" s="41"/>
      <c r="G30" s="41"/>
      <c r="H30" s="41"/>
      <c r="I30" s="41"/>
      <c r="J30" s="41"/>
    </row>
    <row r="31" spans="1:10" ht="15" customHeight="1">
      <c r="A31" s="32" t="s">
        <v>4</v>
      </c>
      <c r="B31" s="9"/>
      <c r="C31" s="9"/>
      <c r="D31" s="9"/>
      <c r="E31" s="93">
        <v>215.824</v>
      </c>
      <c r="F31" s="94">
        <v>215.824</v>
      </c>
      <c r="G31" s="93">
        <v>215.824</v>
      </c>
      <c r="H31" s="94">
        <v>215.824</v>
      </c>
      <c r="I31" s="94">
        <v>211.43900000000002</v>
      </c>
      <c r="J31" s="94"/>
    </row>
    <row r="32" spans="1:10" ht="15" customHeight="1">
      <c r="A32" s="32" t="s">
        <v>27</v>
      </c>
      <c r="B32" s="8"/>
      <c r="C32" s="8"/>
      <c r="D32" s="8"/>
      <c r="E32" s="93">
        <v>12.536999999999999</v>
      </c>
      <c r="F32" s="94">
        <v>12.586999999999996</v>
      </c>
      <c r="G32" s="93">
        <v>11.981000000000002</v>
      </c>
      <c r="H32" s="94">
        <v>12.100000000000001</v>
      </c>
      <c r="I32" s="94">
        <v>9.598</v>
      </c>
      <c r="J32" s="94"/>
    </row>
    <row r="33" spans="1:10" ht="15" customHeight="1">
      <c r="A33" s="32" t="s">
        <v>28</v>
      </c>
      <c r="B33" s="8"/>
      <c r="C33" s="8"/>
      <c r="D33" s="8"/>
      <c r="E33" s="93">
        <v>8.641999999999998</v>
      </c>
      <c r="F33" s="94">
        <v>10.028000000000002</v>
      </c>
      <c r="G33" s="93">
        <v>8.61</v>
      </c>
      <c r="H33" s="94">
        <v>10.713</v>
      </c>
      <c r="I33" s="94">
        <v>10.450000000000001</v>
      </c>
      <c r="J33" s="94"/>
    </row>
    <row r="34" spans="1:10" ht="15" customHeight="1">
      <c r="A34" s="32" t="s">
        <v>29</v>
      </c>
      <c r="B34" s="8"/>
      <c r="C34" s="8"/>
      <c r="D34" s="8"/>
      <c r="E34" s="93"/>
      <c r="F34" s="94">
        <v>0.333</v>
      </c>
      <c r="G34" s="93"/>
      <c r="H34" s="94"/>
      <c r="I34" s="94"/>
      <c r="J34" s="94"/>
    </row>
    <row r="35" spans="1:10" ht="15" customHeight="1">
      <c r="A35" s="33" t="s">
        <v>30</v>
      </c>
      <c r="B35" s="26"/>
      <c r="C35" s="26"/>
      <c r="D35" s="26"/>
      <c r="E35" s="95">
        <v>2.123</v>
      </c>
      <c r="F35" s="96">
        <v>4.783</v>
      </c>
      <c r="G35" s="95">
        <v>2.144</v>
      </c>
      <c r="H35" s="96">
        <v>4.805000000000001</v>
      </c>
      <c r="I35" s="96">
        <v>2.0740000000000003</v>
      </c>
      <c r="J35" s="96"/>
    </row>
    <row r="36" spans="1:10" ht="15" customHeight="1">
      <c r="A36" s="34" t="s">
        <v>31</v>
      </c>
      <c r="B36" s="12"/>
      <c r="C36" s="12"/>
      <c r="D36" s="12"/>
      <c r="E36" s="91">
        <f>SUM(E31:E35)</f>
        <v>239.126</v>
      </c>
      <c r="F36" s="132">
        <f>SUM(F31:F35)</f>
        <v>243.55499999999998</v>
      </c>
      <c r="G36" s="91">
        <f>SUM(G31:G35)</f>
        <v>238.55900000000003</v>
      </c>
      <c r="H36" s="92">
        <f>SUM(H31:H35)</f>
        <v>243.442</v>
      </c>
      <c r="I36" s="92">
        <f>SUM(I31:I35)</f>
        <v>233.56100000000004</v>
      </c>
      <c r="J36" s="92" t="s">
        <v>11</v>
      </c>
    </row>
    <row r="37" spans="1:10" ht="15" customHeight="1">
      <c r="A37" s="32" t="s">
        <v>32</v>
      </c>
      <c r="B37" s="3"/>
      <c r="C37" s="3"/>
      <c r="D37" s="3"/>
      <c r="E37" s="93">
        <v>11.545</v>
      </c>
      <c r="F37" s="133">
        <v>14.64</v>
      </c>
      <c r="G37" s="93">
        <v>10.989</v>
      </c>
      <c r="H37" s="94">
        <v>15.062000000000001</v>
      </c>
      <c r="I37" s="94">
        <v>12.221</v>
      </c>
      <c r="J37" s="94"/>
    </row>
    <row r="38" spans="1:10" ht="15" customHeight="1">
      <c r="A38" s="32" t="s">
        <v>33</v>
      </c>
      <c r="B38" s="3"/>
      <c r="C38" s="3"/>
      <c r="D38" s="3"/>
      <c r="E38" s="93"/>
      <c r="F38" s="133"/>
      <c r="G38" s="93"/>
      <c r="H38" s="94"/>
      <c r="I38" s="94"/>
      <c r="J38" s="94"/>
    </row>
    <row r="39" spans="1:10" ht="15" customHeight="1">
      <c r="A39" s="32" t="s">
        <v>34</v>
      </c>
      <c r="B39" s="3"/>
      <c r="C39" s="3"/>
      <c r="D39" s="3"/>
      <c r="E39" s="93">
        <v>15.323</v>
      </c>
      <c r="F39" s="133">
        <v>20.009000000000004</v>
      </c>
      <c r="G39" s="93">
        <v>16.285000000000004</v>
      </c>
      <c r="H39" s="94">
        <v>20.729</v>
      </c>
      <c r="I39" s="94">
        <v>23.89</v>
      </c>
      <c r="J39" s="94"/>
    </row>
    <row r="40" spans="1:10" ht="15" customHeight="1">
      <c r="A40" s="32" t="s">
        <v>35</v>
      </c>
      <c r="B40" s="3"/>
      <c r="C40" s="3"/>
      <c r="D40" s="3"/>
      <c r="E40" s="93">
        <v>16.041</v>
      </c>
      <c r="F40" s="133">
        <v>28.026</v>
      </c>
      <c r="G40" s="93">
        <v>15.649000000000001</v>
      </c>
      <c r="H40" s="94">
        <v>10.767000000000001</v>
      </c>
      <c r="I40" s="94">
        <v>24.537000000000003</v>
      </c>
      <c r="J40" s="94"/>
    </row>
    <row r="41" spans="1:10" ht="15" customHeight="1">
      <c r="A41" s="33" t="s">
        <v>36</v>
      </c>
      <c r="B41" s="26"/>
      <c r="C41" s="26"/>
      <c r="D41" s="26"/>
      <c r="E41" s="95"/>
      <c r="F41" s="134"/>
      <c r="G41" s="95"/>
      <c r="H41" s="96"/>
      <c r="I41" s="96"/>
      <c r="J41" s="96"/>
    </row>
    <row r="42" spans="1:10" ht="15" customHeight="1">
      <c r="A42" s="35" t="s">
        <v>37</v>
      </c>
      <c r="B42" s="23"/>
      <c r="C42" s="23"/>
      <c r="D42" s="23"/>
      <c r="E42" s="101">
        <f>SUM(E37:E41)</f>
        <v>42.909000000000006</v>
      </c>
      <c r="F42" s="135">
        <f>SUM(F37:F41)</f>
        <v>62.675</v>
      </c>
      <c r="G42" s="101">
        <f>SUM(G37:G41)</f>
        <v>42.923</v>
      </c>
      <c r="H42" s="102">
        <f>SUM(H37:H41)</f>
        <v>46.558</v>
      </c>
      <c r="I42" s="102">
        <f>SUM(I37:I41)</f>
        <v>60.64800000000001</v>
      </c>
      <c r="J42" s="102" t="s">
        <v>11</v>
      </c>
    </row>
    <row r="43" spans="1:10" ht="15" customHeight="1">
      <c r="A43" s="34" t="s">
        <v>38</v>
      </c>
      <c r="B43" s="11"/>
      <c r="C43" s="11"/>
      <c r="D43" s="11"/>
      <c r="E43" s="91">
        <f>E36+E42</f>
        <v>282.035</v>
      </c>
      <c r="F43" s="132">
        <f>F36+F42</f>
        <v>306.22999999999996</v>
      </c>
      <c r="G43" s="91">
        <f>G36+G42</f>
        <v>281.482</v>
      </c>
      <c r="H43" s="92">
        <f>H36+H42</f>
        <v>290</v>
      </c>
      <c r="I43" s="92">
        <f>I36+I42</f>
        <v>294.20900000000006</v>
      </c>
      <c r="J43" s="92" t="s">
        <v>11</v>
      </c>
    </row>
    <row r="44" spans="1:10" ht="15" customHeight="1">
      <c r="A44" s="32" t="s">
        <v>39</v>
      </c>
      <c r="B44" s="3"/>
      <c r="C44" s="3"/>
      <c r="D44" s="3"/>
      <c r="E44" s="93">
        <v>141.324</v>
      </c>
      <c r="F44" s="133">
        <v>118.511</v>
      </c>
      <c r="G44" s="93">
        <v>139.842</v>
      </c>
      <c r="H44" s="94">
        <v>103.024</v>
      </c>
      <c r="I44" s="94">
        <v>105.20100000000001</v>
      </c>
      <c r="J44" s="94"/>
    </row>
    <row r="45" spans="1:10" ht="15" customHeight="1">
      <c r="A45" s="32" t="s">
        <v>116</v>
      </c>
      <c r="B45" s="3"/>
      <c r="C45" s="3"/>
      <c r="D45" s="3"/>
      <c r="E45" s="93"/>
      <c r="F45" s="133"/>
      <c r="G45" s="93"/>
      <c r="H45" s="94"/>
      <c r="I45" s="94"/>
      <c r="J45" s="94"/>
    </row>
    <row r="46" spans="1:10" ht="15" customHeight="1">
      <c r="A46" s="32" t="s">
        <v>41</v>
      </c>
      <c r="B46" s="3"/>
      <c r="C46" s="3"/>
      <c r="D46" s="3"/>
      <c r="E46" s="93"/>
      <c r="F46" s="133"/>
      <c r="G46" s="93"/>
      <c r="H46" s="94"/>
      <c r="I46" s="94"/>
      <c r="J46" s="94"/>
    </row>
    <row r="47" spans="1:10" ht="15" customHeight="1">
      <c r="A47" s="32" t="s">
        <v>42</v>
      </c>
      <c r="B47" s="3"/>
      <c r="C47" s="3"/>
      <c r="D47" s="3"/>
      <c r="E47" s="93">
        <v>4.8229999999999995</v>
      </c>
      <c r="F47" s="133">
        <v>5.308000000000001</v>
      </c>
      <c r="G47" s="93">
        <v>4.862</v>
      </c>
      <c r="H47" s="94">
        <v>4.322</v>
      </c>
      <c r="I47" s="94">
        <v>4.78</v>
      </c>
      <c r="J47" s="94"/>
    </row>
    <row r="48" spans="1:10" ht="15" customHeight="1">
      <c r="A48" s="32" t="s">
        <v>43</v>
      </c>
      <c r="B48" s="3"/>
      <c r="C48" s="3"/>
      <c r="D48" s="3"/>
      <c r="E48" s="93">
        <v>118.516</v>
      </c>
      <c r="F48" s="133">
        <v>158.80700000000002</v>
      </c>
      <c r="G48" s="93">
        <v>118.516</v>
      </c>
      <c r="H48" s="94">
        <v>157.061</v>
      </c>
      <c r="I48" s="94">
        <v>156.25300000000001</v>
      </c>
      <c r="J48" s="94"/>
    </row>
    <row r="49" spans="1:10" ht="15" customHeight="1">
      <c r="A49" s="32" t="s">
        <v>44</v>
      </c>
      <c r="B49" s="3"/>
      <c r="C49" s="3"/>
      <c r="D49" s="3"/>
      <c r="E49" s="93">
        <v>17.372</v>
      </c>
      <c r="F49" s="133">
        <v>23.604000000000003</v>
      </c>
      <c r="G49" s="93">
        <v>18.261999999999997</v>
      </c>
      <c r="H49" s="94">
        <v>25.596</v>
      </c>
      <c r="I49" s="94">
        <v>27.975</v>
      </c>
      <c r="J49" s="94"/>
    </row>
    <row r="50" spans="1:10" ht="15" customHeight="1">
      <c r="A50" s="32" t="s">
        <v>102</v>
      </c>
      <c r="B50" s="3"/>
      <c r="C50" s="3"/>
      <c r="D50" s="3"/>
      <c r="E50" s="93"/>
      <c r="F50" s="133"/>
      <c r="G50" s="93"/>
      <c r="H50" s="94"/>
      <c r="I50" s="94"/>
      <c r="J50" s="94"/>
    </row>
    <row r="51" spans="1:10" ht="15" customHeight="1">
      <c r="A51" s="33" t="s">
        <v>45</v>
      </c>
      <c r="B51" s="26"/>
      <c r="C51" s="26"/>
      <c r="D51" s="26"/>
      <c r="E51" s="95"/>
      <c r="F51" s="134"/>
      <c r="G51" s="95"/>
      <c r="H51" s="96"/>
      <c r="I51" s="96"/>
      <c r="J51" s="96"/>
    </row>
    <row r="52" spans="1:10" ht="15" customHeight="1">
      <c r="A52" s="34" t="s">
        <v>46</v>
      </c>
      <c r="B52" s="11"/>
      <c r="C52" s="11"/>
      <c r="D52" s="11"/>
      <c r="E52" s="91">
        <f>SUM(E44:E51)</f>
        <v>282.035</v>
      </c>
      <c r="F52" s="132">
        <f>SUM(F44:F51)</f>
        <v>306.23</v>
      </c>
      <c r="G52" s="91">
        <f>SUM(G44:G51)</f>
        <v>281.482</v>
      </c>
      <c r="H52" s="92">
        <f>SUM(H44:H51)</f>
        <v>290.00300000000004</v>
      </c>
      <c r="I52" s="92">
        <f>SUM(I44:I51)</f>
        <v>294.20900000000006</v>
      </c>
      <c r="J52" s="92" t="s">
        <v>11</v>
      </c>
    </row>
    <row r="53" spans="1:10" ht="15" customHeight="1">
      <c r="A53" s="11"/>
      <c r="B53" s="11"/>
      <c r="C53" s="11"/>
      <c r="D53" s="11"/>
      <c r="E53" s="94"/>
      <c r="F53" s="94"/>
      <c r="G53" s="94"/>
      <c r="H53" s="94"/>
      <c r="I53" s="94"/>
      <c r="J53" s="94"/>
    </row>
    <row r="54" spans="1:10" ht="12.75" customHeight="1">
      <c r="A54" s="73"/>
      <c r="B54" s="62"/>
      <c r="C54" s="64"/>
      <c r="D54" s="64"/>
      <c r="E54" s="65">
        <f aca="true" t="shared" si="6" ref="E54:J54">E$3</f>
        <v>2010</v>
      </c>
      <c r="F54" s="65">
        <f t="shared" si="6"/>
        <v>2009</v>
      </c>
      <c r="G54" s="65">
        <f t="shared" si="6"/>
        <v>2009</v>
      </c>
      <c r="H54" s="65">
        <f t="shared" si="6"/>
        <v>2008</v>
      </c>
      <c r="I54" s="65">
        <f t="shared" si="6"/>
        <v>2007</v>
      </c>
      <c r="J54" s="65">
        <f t="shared" si="6"/>
        <v>2006</v>
      </c>
    </row>
    <row r="55" spans="1:10" ht="12.75" customHeight="1">
      <c r="A55" s="66"/>
      <c r="B55" s="66"/>
      <c r="C55" s="64"/>
      <c r="D55" s="64"/>
      <c r="E55" s="99" t="str">
        <f>E$4</f>
        <v>Q1</v>
      </c>
      <c r="F55" s="99" t="str">
        <f>F$4</f>
        <v>Q1</v>
      </c>
      <c r="G55" s="99"/>
      <c r="H55" s="99"/>
      <c r="I55" s="99"/>
      <c r="J55" s="99"/>
    </row>
    <row r="56" spans="1:10" s="20" customFormat="1" ht="15" customHeight="1">
      <c r="A56" s="73" t="s">
        <v>111</v>
      </c>
      <c r="B56" s="72"/>
      <c r="C56" s="67"/>
      <c r="D56" s="67"/>
      <c r="E56" s="100">
        <f>IF(E$5=0,"",E$5)</f>
      </c>
      <c r="F56" s="100">
        <f>IF(F$5=0,"",F$5)</f>
      </c>
      <c r="G56" s="100"/>
      <c r="H56" s="100">
        <f>IF(H$5=0,"",H$5)</f>
      </c>
      <c r="I56" s="100"/>
      <c r="J56" s="100"/>
    </row>
    <row r="57" spans="5:10" ht="1.5" customHeight="1">
      <c r="E57" s="41"/>
      <c r="F57" s="41"/>
      <c r="G57" s="41"/>
      <c r="H57" s="41"/>
      <c r="I57" s="41"/>
      <c r="J57" s="41"/>
    </row>
    <row r="58" spans="1:10" ht="24.75" customHeight="1">
      <c r="A58" s="167" t="s">
        <v>48</v>
      </c>
      <c r="B58" s="167"/>
      <c r="C58" s="10"/>
      <c r="D58" s="10"/>
      <c r="E58" s="97">
        <v>3.1990000000000003</v>
      </c>
      <c r="F58" s="98">
        <v>-0.6380000000000003</v>
      </c>
      <c r="G58" s="97">
        <v>4.191</v>
      </c>
      <c r="H58" s="98">
        <v>5.0360000000000005</v>
      </c>
      <c r="I58" s="98"/>
      <c r="J58" s="98"/>
    </row>
    <row r="59" spans="1:10" ht="15" customHeight="1">
      <c r="A59" s="165" t="s">
        <v>49</v>
      </c>
      <c r="B59" s="165"/>
      <c r="C59" s="27"/>
      <c r="D59" s="27"/>
      <c r="E59" s="95">
        <v>-1.161</v>
      </c>
      <c r="F59" s="96">
        <v>-1.088</v>
      </c>
      <c r="G59" s="95">
        <v>4.6450000000000005</v>
      </c>
      <c r="H59" s="96">
        <v>-4.627</v>
      </c>
      <c r="I59" s="96"/>
      <c r="J59" s="96"/>
    </row>
    <row r="60" spans="1:10" ht="15" customHeight="1">
      <c r="A60" s="168" t="s">
        <v>50</v>
      </c>
      <c r="B60" s="168"/>
      <c r="C60" s="29"/>
      <c r="D60" s="29"/>
      <c r="E60" s="103">
        <f>SUM(E58:E59)</f>
        <v>2.0380000000000003</v>
      </c>
      <c r="F60" s="104">
        <f>SUM(F58:F59)</f>
        <v>-1.7260000000000004</v>
      </c>
      <c r="G60" s="103">
        <f>SUM(G58:G59)</f>
        <v>8.836</v>
      </c>
      <c r="H60" s="104">
        <f>SUM(H58:H59)</f>
        <v>0.4090000000000007</v>
      </c>
      <c r="I60" s="104" t="s">
        <v>11</v>
      </c>
      <c r="J60" s="104" t="s">
        <v>11</v>
      </c>
    </row>
    <row r="61" spans="1:10" ht="15" customHeight="1">
      <c r="A61" s="167" t="s">
        <v>51</v>
      </c>
      <c r="B61" s="167"/>
      <c r="C61" s="3"/>
      <c r="D61" s="3"/>
      <c r="E61" s="93">
        <v>-2.39</v>
      </c>
      <c r="F61" s="94">
        <v>-1.1390000000000002</v>
      </c>
      <c r="G61" s="93">
        <v>-7.712</v>
      </c>
      <c r="H61" s="94">
        <v>-9.059000000000001</v>
      </c>
      <c r="I61" s="94"/>
      <c r="J61" s="94"/>
    </row>
    <row r="62" spans="1:10" ht="15" customHeight="1">
      <c r="A62" s="165" t="s">
        <v>103</v>
      </c>
      <c r="B62" s="165"/>
      <c r="C62" s="26"/>
      <c r="D62" s="26"/>
      <c r="E62" s="95"/>
      <c r="F62" s="96"/>
      <c r="G62" s="95"/>
      <c r="H62" s="96"/>
      <c r="I62" s="96"/>
      <c r="J62" s="96"/>
    </row>
    <row r="63" spans="1:10" ht="24" customHeight="1">
      <c r="A63" s="168" t="s">
        <v>52</v>
      </c>
      <c r="B63" s="168"/>
      <c r="C63" s="30"/>
      <c r="D63" s="30"/>
      <c r="E63" s="103">
        <f>SUM(E60:E62)</f>
        <v>-0.35199999999999987</v>
      </c>
      <c r="F63" s="104">
        <f>SUM(F60:F62)</f>
        <v>-2.8650000000000007</v>
      </c>
      <c r="G63" s="103">
        <f>SUM(G60:G62)</f>
        <v>1.1240000000000006</v>
      </c>
      <c r="H63" s="104">
        <f>SUM(H60:H62)</f>
        <v>-8.65</v>
      </c>
      <c r="I63" s="104" t="s">
        <v>11</v>
      </c>
      <c r="J63" s="104" t="s">
        <v>11</v>
      </c>
    </row>
    <row r="64" spans="1:10" ht="15" customHeight="1">
      <c r="A64" s="165" t="s">
        <v>53</v>
      </c>
      <c r="B64" s="165"/>
      <c r="C64" s="31"/>
      <c r="D64" s="31"/>
      <c r="E64" s="95"/>
      <c r="F64" s="96"/>
      <c r="G64" s="95"/>
      <c r="H64" s="96">
        <v>-4.026</v>
      </c>
      <c r="I64" s="96"/>
      <c r="J64" s="96"/>
    </row>
    <row r="65" spans="1:11" ht="15" customHeight="1">
      <c r="A65" s="168" t="s">
        <v>54</v>
      </c>
      <c r="B65" s="168"/>
      <c r="C65" s="11"/>
      <c r="D65" s="11"/>
      <c r="E65" s="91">
        <f>SUM(E63:E64)</f>
        <v>-0.35199999999999987</v>
      </c>
      <c r="F65" s="92">
        <f>SUM(F63:F64)</f>
        <v>-2.8650000000000007</v>
      </c>
      <c r="G65" s="91">
        <f>SUM(G63:G64)</f>
        <v>1.1240000000000006</v>
      </c>
      <c r="H65" s="92">
        <f>SUM(H63:H64)</f>
        <v>-12.676</v>
      </c>
      <c r="I65" s="92" t="s">
        <v>11</v>
      </c>
      <c r="J65" s="92" t="s">
        <v>11</v>
      </c>
      <c r="K65" s="38"/>
    </row>
    <row r="66" spans="1:10" ht="15" customHeight="1">
      <c r="A66" s="167" t="s">
        <v>55</v>
      </c>
      <c r="B66" s="167"/>
      <c r="C66" s="3"/>
      <c r="D66" s="3"/>
      <c r="E66" s="93"/>
      <c r="F66" s="94">
        <v>1.746</v>
      </c>
      <c r="G66" s="93">
        <v>-38.546</v>
      </c>
      <c r="H66" s="94">
        <v>-1.0940000000000003</v>
      </c>
      <c r="I66" s="94"/>
      <c r="J66" s="94"/>
    </row>
    <row r="67" spans="1:10" ht="15" customHeight="1">
      <c r="A67" s="167" t="s">
        <v>56</v>
      </c>
      <c r="B67" s="167"/>
      <c r="C67" s="3"/>
      <c r="D67" s="3"/>
      <c r="E67" s="93">
        <v>0.744</v>
      </c>
      <c r="F67" s="94">
        <v>18.378</v>
      </c>
      <c r="G67" s="93">
        <v>42.304</v>
      </c>
      <c r="H67" s="94"/>
      <c r="I67" s="94"/>
      <c r="J67" s="94"/>
    </row>
    <row r="68" spans="1:10" ht="15" customHeight="1">
      <c r="A68" s="167" t="s">
        <v>57</v>
      </c>
      <c r="B68" s="167"/>
      <c r="C68" s="3"/>
      <c r="D68" s="3"/>
      <c r="E68" s="93"/>
      <c r="F68" s="94"/>
      <c r="G68" s="93"/>
      <c r="H68" s="94"/>
      <c r="I68" s="94"/>
      <c r="J68" s="94"/>
    </row>
    <row r="69" spans="1:10" ht="15" customHeight="1">
      <c r="A69" s="165" t="s">
        <v>58</v>
      </c>
      <c r="B69" s="165"/>
      <c r="C69" s="26"/>
      <c r="D69" s="26"/>
      <c r="E69" s="95"/>
      <c r="F69" s="96"/>
      <c r="G69" s="95"/>
      <c r="H69" s="96"/>
      <c r="I69" s="96"/>
      <c r="J69" s="96"/>
    </row>
    <row r="70" spans="1:10" ht="15" customHeight="1">
      <c r="A70" s="37" t="s">
        <v>59</v>
      </c>
      <c r="B70" s="37"/>
      <c r="C70" s="24"/>
      <c r="D70" s="24"/>
      <c r="E70" s="105">
        <f>SUM(E66:E69)</f>
        <v>0.744</v>
      </c>
      <c r="F70" s="106">
        <f>SUM(F66:F69)</f>
        <v>20.124</v>
      </c>
      <c r="G70" s="105">
        <f>SUM(G66:G69)</f>
        <v>3.7580000000000027</v>
      </c>
      <c r="H70" s="106">
        <f>SUM(H66:H69)</f>
        <v>-1.0940000000000003</v>
      </c>
      <c r="I70" s="106" t="s">
        <v>11</v>
      </c>
      <c r="J70" s="106" t="s">
        <v>11</v>
      </c>
    </row>
    <row r="71" spans="1:10" ht="15" customHeight="1">
      <c r="A71" s="168" t="s">
        <v>60</v>
      </c>
      <c r="B71" s="168"/>
      <c r="C71" s="11"/>
      <c r="D71" s="11"/>
      <c r="E71" s="91">
        <f>SUM(E70+E65)</f>
        <v>0.3920000000000001</v>
      </c>
      <c r="F71" s="92">
        <f>SUM(F70+F65)</f>
        <v>17.258999999999997</v>
      </c>
      <c r="G71" s="91">
        <f>SUM(G70+G65)</f>
        <v>4.882000000000003</v>
      </c>
      <c r="H71" s="92">
        <f>SUM(H70+H65)</f>
        <v>-13.77</v>
      </c>
      <c r="I71" s="92" t="s">
        <v>11</v>
      </c>
      <c r="J71" s="92" t="s">
        <v>11</v>
      </c>
    </row>
    <row r="72" spans="1:10" ht="15" customHeight="1">
      <c r="A72" s="11"/>
      <c r="B72" s="11"/>
      <c r="C72" s="11"/>
      <c r="D72" s="11"/>
      <c r="E72" s="94"/>
      <c r="F72" s="94"/>
      <c r="G72" s="94"/>
      <c r="H72" s="94"/>
      <c r="I72" s="94"/>
      <c r="J72" s="94"/>
    </row>
    <row r="73" spans="1:10" ht="12.75" customHeight="1">
      <c r="A73" s="73"/>
      <c r="B73" s="62"/>
      <c r="C73" s="64"/>
      <c r="D73" s="64"/>
      <c r="E73" s="65">
        <f aca="true" t="shared" si="7" ref="E73:J73">E$3</f>
        <v>2010</v>
      </c>
      <c r="F73" s="65">
        <f t="shared" si="7"/>
        <v>2009</v>
      </c>
      <c r="G73" s="65">
        <f t="shared" si="7"/>
        <v>2009</v>
      </c>
      <c r="H73" s="65">
        <f t="shared" si="7"/>
        <v>2008</v>
      </c>
      <c r="I73" s="65">
        <f t="shared" si="7"/>
        <v>2007</v>
      </c>
      <c r="J73" s="65">
        <f t="shared" si="7"/>
        <v>2006</v>
      </c>
    </row>
    <row r="74" spans="1:10" ht="12.75" customHeight="1">
      <c r="A74" s="66"/>
      <c r="B74" s="66"/>
      <c r="C74" s="64"/>
      <c r="D74" s="64"/>
      <c r="E74" s="99" t="str">
        <f>E$4</f>
        <v>Q1</v>
      </c>
      <c r="F74" s="99" t="str">
        <f>F$4</f>
        <v>Q1</v>
      </c>
      <c r="G74" s="99"/>
      <c r="H74" s="99"/>
      <c r="I74" s="99"/>
      <c r="J74" s="99"/>
    </row>
    <row r="75" spans="1:10" s="20" customFormat="1" ht="15" customHeight="1">
      <c r="A75" s="73" t="s">
        <v>61</v>
      </c>
      <c r="B75" s="72"/>
      <c r="C75" s="67"/>
      <c r="D75" s="67"/>
      <c r="E75" s="100"/>
      <c r="F75" s="100"/>
      <c r="G75" s="100"/>
      <c r="H75" s="100"/>
      <c r="I75" s="100"/>
      <c r="J75" s="100"/>
    </row>
    <row r="76" spans="5:10" ht="1.5" customHeight="1">
      <c r="E76" s="41"/>
      <c r="F76" s="41"/>
      <c r="G76" s="41"/>
      <c r="H76" s="41"/>
      <c r="I76" s="41"/>
      <c r="J76" s="41"/>
    </row>
    <row r="77" spans="1:10" ht="15" customHeight="1">
      <c r="A77" s="167" t="s">
        <v>62</v>
      </c>
      <c r="B77" s="167"/>
      <c r="C77" s="8"/>
      <c r="D77" s="8"/>
      <c r="E77" s="112">
        <f>IF(E14=0,"-",IF(E7=0,"-",E14/E7))*100</f>
        <v>15.94454072790294</v>
      </c>
      <c r="F77" s="39">
        <f>IF(F14=0,"-",IF(F7=0,"-",F14/F7))*100</f>
        <v>0.48290432458069665</v>
      </c>
      <c r="G77" s="112">
        <f>IF(G14=0,"-",IF(G7=0,"-",G14/G7))*100</f>
        <v>1.5728884848352176</v>
      </c>
      <c r="H77" s="39">
        <f>IF(H14=0,"-",IF(H7=0,"-",H14/H7)*100)</f>
        <v>10.757517223617269</v>
      </c>
      <c r="I77" s="39">
        <f>IF(I14=0,"-",IF(I7=0,"-",I14/I7)*100)</f>
        <v>12.769143136138004</v>
      </c>
      <c r="J77" s="39">
        <f>IF(J14=0,"-",IF(J7=0,"-",J14/J7)*100)</f>
        <v>16.872427983539094</v>
      </c>
    </row>
    <row r="78" spans="1:11" ht="15" customHeight="1">
      <c r="A78" s="167" t="s">
        <v>63</v>
      </c>
      <c r="B78" s="167"/>
      <c r="C78" s="8"/>
      <c r="D78" s="8"/>
      <c r="E78" s="76">
        <f aca="true" t="shared" si="8" ref="E78:J78">IF(E20=0,"-",IF(E7=0,"-",E20/E7)*100)</f>
        <v>8.472048688081893</v>
      </c>
      <c r="F78" s="39">
        <f t="shared" si="8"/>
        <v>-12.59431725089466</v>
      </c>
      <c r="G78" s="76">
        <f t="shared" si="8"/>
        <v>-10.205154605299176</v>
      </c>
      <c r="H78" s="39">
        <f t="shared" si="8"/>
        <v>0.18672332753845944</v>
      </c>
      <c r="I78" s="39">
        <f t="shared" si="8"/>
        <v>2.067702823663433</v>
      </c>
      <c r="J78" s="39">
        <f t="shared" si="8"/>
        <v>5.020576131687241</v>
      </c>
      <c r="K78" s="15"/>
    </row>
    <row r="79" spans="1:11" ht="15" customHeight="1">
      <c r="A79" s="167" t="s">
        <v>64</v>
      </c>
      <c r="B79" s="167"/>
      <c r="C79" s="9"/>
      <c r="D79" s="9"/>
      <c r="E79" s="76" t="s">
        <v>11</v>
      </c>
      <c r="F79" s="107" t="s">
        <v>11</v>
      </c>
      <c r="G79" s="76">
        <f>IF((G44=0),"-",(G24/((G44+H44)/2)*100))</f>
        <v>-6.3261222237777135</v>
      </c>
      <c r="H79" s="107">
        <f>IF((H44=0),"-",(H24/((H44+I44)/2)*100))</f>
        <v>1.4397886901188475</v>
      </c>
      <c r="I79" s="107" t="s">
        <v>11</v>
      </c>
      <c r="J79" s="107" t="str">
        <f>IF((J44=0),"-",(J24/((J44+#REF!)/2)*100))</f>
        <v>-</v>
      </c>
      <c r="K79" s="15"/>
    </row>
    <row r="80" spans="1:11" ht="15" customHeight="1">
      <c r="A80" s="167" t="s">
        <v>65</v>
      </c>
      <c r="B80" s="167"/>
      <c r="C80" s="9"/>
      <c r="D80" s="9"/>
      <c r="E80" s="76" t="s">
        <v>11</v>
      </c>
      <c r="F80" s="107" t="s">
        <v>11</v>
      </c>
      <c r="G80" s="76">
        <f>IF((G44=0),"-",((G17+G18)/((G44+G45+G46+G48+H44+H45+H46+H48)/2)*100))</f>
        <v>1.1673414435145266</v>
      </c>
      <c r="H80" s="107">
        <f>IF((H44=0),"-",((H17+H18)/((H44+H45+H46+H48+I44+I45+I46+I48)/2)*100))</f>
        <v>5.0427676549596425</v>
      </c>
      <c r="I80" s="107" t="s">
        <v>11</v>
      </c>
      <c r="J80" s="107" t="str">
        <f>IF((J44=0),"-",((J17+J18)/((J44+J45+J46+J48+#REF!+#REF!+#REF!+#REF!)/2)*100))</f>
        <v>-</v>
      </c>
      <c r="K80" s="15"/>
    </row>
    <row r="81" spans="1:11" ht="15" customHeight="1">
      <c r="A81" s="167" t="s">
        <v>66</v>
      </c>
      <c r="B81" s="167"/>
      <c r="C81" s="8"/>
      <c r="D81" s="8"/>
      <c r="E81" s="75">
        <f aca="true" t="shared" si="9" ref="E81:J81">IF(E44=0,"-",((E44+E45)/E52*100))</f>
        <v>50.1086744552981</v>
      </c>
      <c r="F81" s="116">
        <f t="shared" si="9"/>
        <v>38.699996734480614</v>
      </c>
      <c r="G81" s="75">
        <f t="shared" si="9"/>
        <v>49.680619009386035</v>
      </c>
      <c r="H81" s="110">
        <f t="shared" si="9"/>
        <v>35.525149739830276</v>
      </c>
      <c r="I81" s="110">
        <f t="shared" si="9"/>
        <v>35.757233803180725</v>
      </c>
      <c r="J81" s="110" t="str">
        <f t="shared" si="9"/>
        <v>-</v>
      </c>
      <c r="K81" s="15"/>
    </row>
    <row r="82" spans="1:11" ht="15" customHeight="1">
      <c r="A82" s="167" t="s">
        <v>67</v>
      </c>
      <c r="B82" s="167"/>
      <c r="C82" s="8"/>
      <c r="D82" s="8"/>
      <c r="E82" s="76">
        <f aca="true" t="shared" si="10" ref="E82:J82">IF(E48=0,"-",(E48+E46-E40-E38-E34))</f>
        <v>102.47500000000001</v>
      </c>
      <c r="F82" s="117">
        <f t="shared" si="10"/>
        <v>130.448</v>
      </c>
      <c r="G82" s="76">
        <f t="shared" si="10"/>
        <v>102.867</v>
      </c>
      <c r="H82" s="39">
        <f t="shared" si="10"/>
        <v>146.294</v>
      </c>
      <c r="I82" s="39">
        <f t="shared" si="10"/>
        <v>131.716</v>
      </c>
      <c r="J82" s="39" t="str">
        <f t="shared" si="10"/>
        <v>-</v>
      </c>
      <c r="K82" s="15"/>
    </row>
    <row r="83" spans="1:10" ht="15" customHeight="1">
      <c r="A83" s="167" t="s">
        <v>68</v>
      </c>
      <c r="B83" s="167"/>
      <c r="C83" s="3"/>
      <c r="D83" s="3"/>
      <c r="E83" s="76">
        <f aca="true" t="shared" si="11" ref="E83:J83">IF((E44=0),"-",((E48+E46)/(E44+E45)))</f>
        <v>0.8386119838102516</v>
      </c>
      <c r="F83" s="117">
        <f t="shared" si="11"/>
        <v>1.3400190699597507</v>
      </c>
      <c r="G83" s="76">
        <f t="shared" si="11"/>
        <v>0.8474993206618898</v>
      </c>
      <c r="H83" s="108">
        <f t="shared" si="11"/>
        <v>1.5245088523062589</v>
      </c>
      <c r="I83" s="108">
        <f t="shared" si="11"/>
        <v>1.4852805581695991</v>
      </c>
      <c r="J83" s="108" t="str">
        <f t="shared" si="11"/>
        <v>-</v>
      </c>
    </row>
    <row r="84" spans="1:10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335</v>
      </c>
      <c r="H84" s="22">
        <v>467</v>
      </c>
      <c r="I84" s="22">
        <v>448</v>
      </c>
      <c r="J84" s="22">
        <v>466</v>
      </c>
    </row>
    <row r="85" spans="1:10" ht="15" customHeight="1">
      <c r="A85" s="6" t="s">
        <v>123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 t="s">
        <v>124</v>
      </c>
      <c r="B86" s="6"/>
      <c r="C86" s="6"/>
      <c r="D86" s="6"/>
      <c r="E86" s="6"/>
      <c r="F86" s="6"/>
      <c r="G86" s="6"/>
      <c r="H86" s="6"/>
      <c r="I86" s="6"/>
      <c r="J86" s="6"/>
    </row>
    <row r="87" spans="1:10" ht="13.5" customHeight="1">
      <c r="A87" s="6" t="s">
        <v>144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>
      <c r="A99" s="25"/>
      <c r="B99" s="25"/>
      <c r="C99" s="25"/>
      <c r="D99" s="25"/>
      <c r="E99" s="25"/>
      <c r="F99" s="25"/>
      <c r="G99" s="25"/>
      <c r="H99" s="25"/>
      <c r="I99" s="25"/>
      <c r="J99" s="25"/>
    </row>
  </sheetData>
  <sheetProtection/>
  <mergeCells count="22">
    <mergeCell ref="A84:B84"/>
    <mergeCell ref="A1:J1"/>
    <mergeCell ref="A58:B58"/>
    <mergeCell ref="A59:B59"/>
    <mergeCell ref="A60:B60"/>
    <mergeCell ref="A61:B61"/>
    <mergeCell ref="A65:B65"/>
    <mergeCell ref="A62:B62"/>
    <mergeCell ref="A79:B79"/>
    <mergeCell ref="A80:B80"/>
    <mergeCell ref="A63:B63"/>
    <mergeCell ref="A64:B64"/>
    <mergeCell ref="A69:B69"/>
    <mergeCell ref="A71:B71"/>
    <mergeCell ref="A77:B77"/>
    <mergeCell ref="A78:B78"/>
    <mergeCell ref="A82:B82"/>
    <mergeCell ref="A83:B83"/>
    <mergeCell ref="A81:B81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66" t="s">
        <v>88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4" t="s">
        <v>18</v>
      </c>
      <c r="B2" s="14"/>
      <c r="C2" s="14"/>
      <c r="D2" s="14"/>
      <c r="E2" s="15"/>
      <c r="F2" s="15"/>
      <c r="G2" s="15"/>
      <c r="H2" s="16"/>
      <c r="I2" s="16"/>
      <c r="J2" s="17"/>
      <c r="K2" s="14"/>
    </row>
    <row r="3" spans="1:11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2007</v>
      </c>
      <c r="K3" s="65">
        <v>2006</v>
      </c>
    </row>
    <row r="4" spans="1:11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  <c r="K4" s="65"/>
    </row>
    <row r="5" spans="1:11" s="19" customFormat="1" ht="12.75" customHeight="1">
      <c r="A5" s="63" t="s">
        <v>12</v>
      </c>
      <c r="B5" s="70"/>
      <c r="C5" s="67"/>
      <c r="D5" s="67" t="s">
        <v>70</v>
      </c>
      <c r="E5" s="69"/>
      <c r="F5" s="69"/>
      <c r="G5" s="69"/>
      <c r="H5" s="69"/>
      <c r="I5" s="69" t="s">
        <v>10</v>
      </c>
      <c r="J5" s="69"/>
      <c r="K5" s="69"/>
    </row>
    <row r="6" ht="1.5" customHeight="1"/>
    <row r="7" spans="1:11" ht="15" customHeight="1">
      <c r="A7" s="32" t="s">
        <v>13</v>
      </c>
      <c r="B7" s="8"/>
      <c r="C7" s="8"/>
      <c r="D7" s="8"/>
      <c r="E7" s="83">
        <v>355.263</v>
      </c>
      <c r="F7" s="58">
        <v>355.845</v>
      </c>
      <c r="G7" s="83">
        <v>1321.748</v>
      </c>
      <c r="H7" s="58">
        <v>1414</v>
      </c>
      <c r="I7" s="58">
        <v>1354</v>
      </c>
      <c r="J7" s="58">
        <v>1354</v>
      </c>
      <c r="K7" s="58">
        <v>1205</v>
      </c>
    </row>
    <row r="8" spans="1:11" ht="15" customHeight="1">
      <c r="A8" s="32" t="s">
        <v>14</v>
      </c>
      <c r="B8" s="3"/>
      <c r="C8" s="3"/>
      <c r="D8" s="3"/>
      <c r="E8" s="82">
        <v>-280.033</v>
      </c>
      <c r="F8" s="52">
        <v>-284.305</v>
      </c>
      <c r="G8" s="82">
        <v>-1076.5120000000004</v>
      </c>
      <c r="H8" s="52">
        <v>-1115</v>
      </c>
      <c r="I8" s="52">
        <v>-1040</v>
      </c>
      <c r="J8" s="52">
        <v>-1035</v>
      </c>
      <c r="K8" s="52">
        <v>-910</v>
      </c>
    </row>
    <row r="9" spans="1:11" ht="15" customHeight="1">
      <c r="A9" s="32" t="s">
        <v>15</v>
      </c>
      <c r="B9" s="3"/>
      <c r="C9" s="3"/>
      <c r="D9" s="3"/>
      <c r="E9" s="82"/>
      <c r="F9" s="52"/>
      <c r="G9" s="82"/>
      <c r="H9" s="52">
        <v>-2</v>
      </c>
      <c r="I9" s="52">
        <v>-6</v>
      </c>
      <c r="J9" s="52">
        <v>-6</v>
      </c>
      <c r="K9" s="52">
        <v>3</v>
      </c>
    </row>
    <row r="10" spans="1:11" ht="15" customHeight="1">
      <c r="A10" s="32" t="s">
        <v>16</v>
      </c>
      <c r="B10" s="3"/>
      <c r="C10" s="3"/>
      <c r="D10" s="3"/>
      <c r="E10" s="82"/>
      <c r="F10" s="52"/>
      <c r="G10" s="82"/>
      <c r="H10" s="52"/>
      <c r="I10" s="52"/>
      <c r="J10" s="52"/>
      <c r="K10" s="52"/>
    </row>
    <row r="11" spans="1:11" ht="15" customHeight="1">
      <c r="A11" s="33" t="s">
        <v>17</v>
      </c>
      <c r="B11" s="26"/>
      <c r="C11" s="26"/>
      <c r="D11" s="26"/>
      <c r="E11" s="80"/>
      <c r="F11" s="54"/>
      <c r="G11" s="80"/>
      <c r="H11" s="54"/>
      <c r="I11" s="54"/>
      <c r="J11" s="54"/>
      <c r="K11" s="54"/>
    </row>
    <row r="12" spans="1:11" ht="15" customHeight="1">
      <c r="A12" s="12" t="s">
        <v>0</v>
      </c>
      <c r="B12" s="12"/>
      <c r="C12" s="12"/>
      <c r="D12" s="12"/>
      <c r="E12" s="83">
        <f aca="true" t="shared" si="0" ref="E12:K12">SUM(E7:E11)</f>
        <v>75.22999999999996</v>
      </c>
      <c r="F12" s="58">
        <f t="shared" si="0"/>
        <v>71.54000000000002</v>
      </c>
      <c r="G12" s="83">
        <f t="shared" si="0"/>
        <v>245.23599999999965</v>
      </c>
      <c r="H12" s="58">
        <f t="shared" si="0"/>
        <v>297</v>
      </c>
      <c r="I12" s="58">
        <f t="shared" si="0"/>
        <v>308</v>
      </c>
      <c r="J12" s="58">
        <f t="shared" si="0"/>
        <v>313</v>
      </c>
      <c r="K12" s="58">
        <f t="shared" si="0"/>
        <v>298</v>
      </c>
    </row>
    <row r="13" spans="1:11" ht="15" customHeight="1">
      <c r="A13" s="33" t="s">
        <v>96</v>
      </c>
      <c r="B13" s="26"/>
      <c r="C13" s="26"/>
      <c r="D13" s="26"/>
      <c r="E13" s="80">
        <v>-21.492</v>
      </c>
      <c r="F13" s="54">
        <v>-22.945</v>
      </c>
      <c r="G13" s="80">
        <v>-89.142</v>
      </c>
      <c r="H13" s="54">
        <v>-77</v>
      </c>
      <c r="I13" s="54">
        <v>-53</v>
      </c>
      <c r="J13" s="54">
        <v>-53</v>
      </c>
      <c r="K13" s="54">
        <v>-40</v>
      </c>
    </row>
    <row r="14" spans="1:11" ht="15" customHeight="1">
      <c r="A14" s="12" t="s">
        <v>1</v>
      </c>
      <c r="B14" s="12"/>
      <c r="C14" s="12"/>
      <c r="D14" s="12"/>
      <c r="E14" s="83">
        <f aca="true" t="shared" si="1" ref="E14:K14">SUM(E12:E13)</f>
        <v>53.73799999999996</v>
      </c>
      <c r="F14" s="58">
        <f t="shared" si="1"/>
        <v>48.59500000000002</v>
      </c>
      <c r="G14" s="83">
        <f t="shared" si="1"/>
        <v>156.09399999999965</v>
      </c>
      <c r="H14" s="58">
        <f t="shared" si="1"/>
        <v>220</v>
      </c>
      <c r="I14" s="58">
        <f t="shared" si="1"/>
        <v>255</v>
      </c>
      <c r="J14" s="58">
        <f t="shared" si="1"/>
        <v>260</v>
      </c>
      <c r="K14" s="58">
        <f t="shared" si="1"/>
        <v>258</v>
      </c>
    </row>
    <row r="15" spans="1:11" ht="15" customHeight="1">
      <c r="A15" s="32" t="s">
        <v>19</v>
      </c>
      <c r="B15" s="4"/>
      <c r="C15" s="4"/>
      <c r="D15" s="4"/>
      <c r="E15" s="82"/>
      <c r="F15" s="52">
        <v>-0.045000000000000005</v>
      </c>
      <c r="G15" s="82"/>
      <c r="H15" s="52"/>
      <c r="I15" s="52"/>
      <c r="J15" s="52"/>
      <c r="K15" s="52"/>
    </row>
    <row r="16" spans="1:11" ht="15" customHeight="1">
      <c r="A16" s="33" t="s">
        <v>20</v>
      </c>
      <c r="B16" s="26"/>
      <c r="C16" s="26"/>
      <c r="D16" s="26"/>
      <c r="E16" s="80"/>
      <c r="F16" s="54"/>
      <c r="G16" s="80"/>
      <c r="H16" s="54"/>
      <c r="I16" s="54"/>
      <c r="J16" s="54"/>
      <c r="K16" s="54"/>
    </row>
    <row r="17" spans="1:11" ht="15" customHeight="1">
      <c r="A17" s="12" t="s">
        <v>2</v>
      </c>
      <c r="B17" s="12"/>
      <c r="C17" s="12"/>
      <c r="D17" s="12"/>
      <c r="E17" s="83">
        <f aca="true" t="shared" si="2" ref="E17:K17">SUM(E14:E16)</f>
        <v>53.73799999999996</v>
      </c>
      <c r="F17" s="58">
        <f t="shared" si="2"/>
        <v>48.55000000000002</v>
      </c>
      <c r="G17" s="83">
        <f t="shared" si="2"/>
        <v>156.09399999999965</v>
      </c>
      <c r="H17" s="58">
        <f t="shared" si="2"/>
        <v>220</v>
      </c>
      <c r="I17" s="58">
        <f t="shared" si="2"/>
        <v>255</v>
      </c>
      <c r="J17" s="58">
        <f t="shared" si="2"/>
        <v>260</v>
      </c>
      <c r="K17" s="58">
        <f t="shared" si="2"/>
        <v>258</v>
      </c>
    </row>
    <row r="18" spans="1:11" ht="15" customHeight="1">
      <c r="A18" s="32" t="s">
        <v>21</v>
      </c>
      <c r="B18" s="3"/>
      <c r="C18" s="3"/>
      <c r="D18" s="3"/>
      <c r="E18" s="82">
        <v>0.20900000000000002</v>
      </c>
      <c r="F18" s="52">
        <v>0.07300000000000001</v>
      </c>
      <c r="G18" s="82">
        <v>0.5660000000000001</v>
      </c>
      <c r="H18" s="52">
        <v>1</v>
      </c>
      <c r="I18" s="52">
        <v>3</v>
      </c>
      <c r="J18" s="52">
        <v>2</v>
      </c>
      <c r="K18" s="52">
        <v>1</v>
      </c>
    </row>
    <row r="19" spans="1:11" ht="15" customHeight="1">
      <c r="A19" s="33" t="s">
        <v>22</v>
      </c>
      <c r="B19" s="26"/>
      <c r="C19" s="26"/>
      <c r="D19" s="26"/>
      <c r="E19" s="80">
        <v>-9.696000000000002</v>
      </c>
      <c r="F19" s="54">
        <v>-19.84</v>
      </c>
      <c r="G19" s="80">
        <v>-59.177</v>
      </c>
      <c r="H19" s="54">
        <v>-43</v>
      </c>
      <c r="I19" s="54">
        <v>-103</v>
      </c>
      <c r="J19" s="54">
        <v>-16</v>
      </c>
      <c r="K19" s="54">
        <v>-15</v>
      </c>
    </row>
    <row r="20" spans="1:11" ht="15" customHeight="1">
      <c r="A20" s="12" t="s">
        <v>3</v>
      </c>
      <c r="B20" s="12"/>
      <c r="C20" s="12"/>
      <c r="D20" s="12"/>
      <c r="E20" s="83">
        <f aca="true" t="shared" si="3" ref="E20:K20">SUM(E17:E19)</f>
        <v>44.25099999999996</v>
      </c>
      <c r="F20" s="58">
        <f t="shared" si="3"/>
        <v>28.78300000000002</v>
      </c>
      <c r="G20" s="83">
        <f t="shared" si="3"/>
        <v>97.48299999999966</v>
      </c>
      <c r="H20" s="58">
        <f t="shared" si="3"/>
        <v>178</v>
      </c>
      <c r="I20" s="58">
        <f t="shared" si="3"/>
        <v>155</v>
      </c>
      <c r="J20" s="58">
        <f t="shared" si="3"/>
        <v>246</v>
      </c>
      <c r="K20" s="58">
        <f t="shared" si="3"/>
        <v>244</v>
      </c>
    </row>
    <row r="21" spans="1:11" ht="15" customHeight="1">
      <c r="A21" s="32" t="s">
        <v>23</v>
      </c>
      <c r="B21" s="3"/>
      <c r="C21" s="3"/>
      <c r="D21" s="3"/>
      <c r="E21" s="82">
        <v>-11.073</v>
      </c>
      <c r="F21" s="52">
        <v>-4.966</v>
      </c>
      <c r="G21" s="82">
        <v>-16.963</v>
      </c>
      <c r="H21" s="52">
        <v>-50</v>
      </c>
      <c r="I21" s="52">
        <v>25</v>
      </c>
      <c r="J21" s="52">
        <v>-70</v>
      </c>
      <c r="K21" s="52">
        <v>-80</v>
      </c>
    </row>
    <row r="22" spans="1:11" ht="15" customHeight="1">
      <c r="A22" s="33" t="s">
        <v>114</v>
      </c>
      <c r="B22" s="28"/>
      <c r="C22" s="28"/>
      <c r="D22" s="28"/>
      <c r="E22" s="80"/>
      <c r="F22" s="54"/>
      <c r="G22" s="80"/>
      <c r="H22" s="54"/>
      <c r="I22" s="54"/>
      <c r="J22" s="54"/>
      <c r="K22" s="54"/>
    </row>
    <row r="23" spans="1:11" ht="15" customHeight="1">
      <c r="A23" s="36" t="s">
        <v>24</v>
      </c>
      <c r="B23" s="13"/>
      <c r="C23" s="13"/>
      <c r="D23" s="13"/>
      <c r="E23" s="83">
        <f aca="true" t="shared" si="4" ref="E23:K23">SUM(E20:E22)</f>
        <v>33.17799999999996</v>
      </c>
      <c r="F23" s="58">
        <f t="shared" si="4"/>
        <v>23.817000000000018</v>
      </c>
      <c r="G23" s="83">
        <f t="shared" si="4"/>
        <v>80.51999999999967</v>
      </c>
      <c r="H23" s="58">
        <f t="shared" si="4"/>
        <v>128</v>
      </c>
      <c r="I23" s="58">
        <f t="shared" si="4"/>
        <v>180</v>
      </c>
      <c r="J23" s="58">
        <f t="shared" si="4"/>
        <v>176</v>
      </c>
      <c r="K23" s="58">
        <f t="shared" si="4"/>
        <v>164</v>
      </c>
    </row>
    <row r="24" spans="1:11" ht="15" customHeight="1">
      <c r="A24" s="32" t="s">
        <v>25</v>
      </c>
      <c r="B24" s="3"/>
      <c r="C24" s="3"/>
      <c r="D24" s="3"/>
      <c r="E24" s="79">
        <f aca="true" t="shared" si="5" ref="E24:K24">E23-E25</f>
        <v>33.17799999999996</v>
      </c>
      <c r="F24" s="55">
        <f t="shared" si="5"/>
        <v>23.817000000000018</v>
      </c>
      <c r="G24" s="79">
        <f t="shared" si="5"/>
        <v>80.51999999999967</v>
      </c>
      <c r="H24" s="55">
        <f t="shared" si="5"/>
        <v>128</v>
      </c>
      <c r="I24" s="55">
        <f t="shared" si="5"/>
        <v>180</v>
      </c>
      <c r="J24" s="55">
        <f t="shared" si="5"/>
        <v>176</v>
      </c>
      <c r="K24" s="55">
        <f t="shared" si="5"/>
        <v>164</v>
      </c>
    </row>
    <row r="25" spans="1:11" ht="15" customHeight="1">
      <c r="A25" s="32" t="s">
        <v>117</v>
      </c>
      <c r="B25" s="3"/>
      <c r="C25" s="3"/>
      <c r="D25" s="3"/>
      <c r="E25" s="82"/>
      <c r="F25" s="52"/>
      <c r="G25" s="82"/>
      <c r="H25" s="52"/>
      <c r="I25" s="52"/>
      <c r="J25" s="52"/>
      <c r="K25" s="52"/>
    </row>
    <row r="26" spans="1:11" ht="15">
      <c r="A26" s="3"/>
      <c r="B26" s="3"/>
      <c r="C26" s="3"/>
      <c r="D26" s="3"/>
      <c r="E26" s="52"/>
      <c r="F26" s="52"/>
      <c r="G26" s="52"/>
      <c r="H26" s="52"/>
      <c r="I26" s="52"/>
      <c r="J26" s="52"/>
      <c r="K26" s="52"/>
    </row>
    <row r="27" spans="1:11" ht="12.75" customHeight="1">
      <c r="A27" s="62"/>
      <c r="B27" s="62"/>
      <c r="C27" s="67"/>
      <c r="D27" s="64"/>
      <c r="E27" s="65">
        <f aca="true" t="shared" si="6" ref="E27:K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2007</v>
      </c>
      <c r="K27" s="65">
        <f t="shared" si="6"/>
        <v>2006</v>
      </c>
    </row>
    <row r="28" spans="1:11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  <c r="K28" s="85"/>
    </row>
    <row r="29" spans="1:11" s="20" customFormat="1" ht="15" customHeight="1">
      <c r="A29" s="63" t="s">
        <v>112</v>
      </c>
      <c r="B29" s="72"/>
      <c r="C29" s="67"/>
      <c r="D29" s="67"/>
      <c r="E29" s="86">
        <f>IF(E$5=0,"",E$5)</f>
      </c>
      <c r="F29" s="86">
        <f>IF(F$5=0,"",F$5)</f>
      </c>
      <c r="G29" s="86">
        <f>IF(G$5=0,"",G$5)</f>
      </c>
      <c r="H29" s="86">
        <f>IF(H$5=0,"",H$5)</f>
      </c>
      <c r="I29" s="86"/>
      <c r="J29" s="86">
        <f>IF(J$5=0,"",J$5)</f>
      </c>
      <c r="K29" s="86">
        <f>IF(K$5=0,"",K$5)</f>
      </c>
    </row>
    <row r="30" spans="5:11" ht="1.5" customHeight="1">
      <c r="E30" s="42"/>
      <c r="F30" s="42"/>
      <c r="G30" s="42"/>
      <c r="H30" s="42"/>
      <c r="I30" s="42"/>
      <c r="J30" s="42"/>
      <c r="K30" s="42"/>
    </row>
    <row r="31" spans="1:11" ht="15" customHeight="1">
      <c r="A31" s="32" t="s">
        <v>4</v>
      </c>
      <c r="B31" s="9"/>
      <c r="C31" s="9"/>
      <c r="D31" s="9"/>
      <c r="E31" s="82">
        <v>1093.866</v>
      </c>
      <c r="F31" s="52">
        <v>1093.866</v>
      </c>
      <c r="G31" s="82">
        <v>1093.866</v>
      </c>
      <c r="H31" s="52">
        <v>1094</v>
      </c>
      <c r="I31" s="52">
        <v>1008</v>
      </c>
      <c r="J31" s="52"/>
      <c r="K31" s="52"/>
    </row>
    <row r="32" spans="1:11" ht="15" customHeight="1">
      <c r="A32" s="32" t="s">
        <v>27</v>
      </c>
      <c r="B32" s="8"/>
      <c r="C32" s="8"/>
      <c r="D32" s="8"/>
      <c r="E32" s="82">
        <v>36.467</v>
      </c>
      <c r="F32" s="52">
        <v>26.114</v>
      </c>
      <c r="G32" s="82">
        <v>35.11400000000001</v>
      </c>
      <c r="H32" s="52">
        <v>27</v>
      </c>
      <c r="I32" s="52">
        <v>26</v>
      </c>
      <c r="J32" s="52">
        <v>26</v>
      </c>
      <c r="K32" s="52">
        <v>7</v>
      </c>
    </row>
    <row r="33" spans="1:11" ht="15" customHeight="1">
      <c r="A33" s="32" t="s">
        <v>28</v>
      </c>
      <c r="B33" s="8"/>
      <c r="C33" s="8"/>
      <c r="D33" s="8"/>
      <c r="E33" s="82">
        <v>588.7349999999999</v>
      </c>
      <c r="F33" s="52">
        <v>682.529</v>
      </c>
      <c r="G33" s="82">
        <v>608.3389999999999</v>
      </c>
      <c r="H33" s="52">
        <v>684</v>
      </c>
      <c r="I33" s="52">
        <v>621</v>
      </c>
      <c r="J33" s="52">
        <v>621</v>
      </c>
      <c r="K33" s="52">
        <v>415</v>
      </c>
    </row>
    <row r="34" spans="1:11" ht="15" customHeight="1">
      <c r="A34" s="32" t="s">
        <v>29</v>
      </c>
      <c r="B34" s="8"/>
      <c r="C34" s="8"/>
      <c r="D34" s="8"/>
      <c r="E34" s="82"/>
      <c r="F34" s="52">
        <v>0.219</v>
      </c>
      <c r="G34" s="82"/>
      <c r="H34" s="52"/>
      <c r="I34" s="52"/>
      <c r="J34" s="52"/>
      <c r="K34" s="52"/>
    </row>
    <row r="35" spans="1:11" ht="15" customHeight="1">
      <c r="A35" s="33" t="s">
        <v>30</v>
      </c>
      <c r="B35" s="26"/>
      <c r="C35" s="26"/>
      <c r="D35" s="26"/>
      <c r="E35" s="80">
        <v>90.43800000000002</v>
      </c>
      <c r="F35" s="54">
        <v>78.824</v>
      </c>
      <c r="G35" s="80">
        <v>89.545</v>
      </c>
      <c r="H35" s="54">
        <v>71</v>
      </c>
      <c r="I35" s="54">
        <v>75</v>
      </c>
      <c r="J35" s="54">
        <v>8</v>
      </c>
      <c r="K35" s="54">
        <v>10</v>
      </c>
    </row>
    <row r="36" spans="1:11" ht="15" customHeight="1">
      <c r="A36" s="34" t="s">
        <v>31</v>
      </c>
      <c r="B36" s="12"/>
      <c r="C36" s="12"/>
      <c r="D36" s="12"/>
      <c r="E36" s="83">
        <f aca="true" t="shared" si="7" ref="E36:K36">SUM(E31:E35)</f>
        <v>1809.506</v>
      </c>
      <c r="F36" s="114">
        <f t="shared" si="7"/>
        <v>1881.5520000000001</v>
      </c>
      <c r="G36" s="83">
        <f t="shared" si="7"/>
        <v>1826.864</v>
      </c>
      <c r="H36" s="58">
        <f t="shared" si="7"/>
        <v>1876</v>
      </c>
      <c r="I36" s="58">
        <f t="shared" si="7"/>
        <v>1730</v>
      </c>
      <c r="J36" s="58">
        <f t="shared" si="7"/>
        <v>655</v>
      </c>
      <c r="K36" s="58">
        <f t="shared" si="7"/>
        <v>432</v>
      </c>
    </row>
    <row r="37" spans="1:11" ht="15" customHeight="1">
      <c r="A37" s="32" t="s">
        <v>32</v>
      </c>
      <c r="B37" s="3"/>
      <c r="C37" s="3"/>
      <c r="D37" s="3"/>
      <c r="E37" s="82">
        <v>232.20100000000002</v>
      </c>
      <c r="F37" s="136">
        <v>274.21700000000004</v>
      </c>
      <c r="G37" s="82">
        <v>217.794</v>
      </c>
      <c r="H37" s="52">
        <v>293</v>
      </c>
      <c r="I37" s="52">
        <v>220</v>
      </c>
      <c r="J37" s="52">
        <v>220</v>
      </c>
      <c r="K37" s="52">
        <v>183</v>
      </c>
    </row>
    <row r="38" spans="1:11" ht="15" customHeight="1">
      <c r="A38" s="32" t="s">
        <v>33</v>
      </c>
      <c r="B38" s="3"/>
      <c r="C38" s="3"/>
      <c r="D38" s="3"/>
      <c r="E38" s="82"/>
      <c r="F38" s="136"/>
      <c r="G38" s="82"/>
      <c r="H38" s="52"/>
      <c r="I38" s="52"/>
      <c r="J38" s="52"/>
      <c r="K38" s="52"/>
    </row>
    <row r="39" spans="1:11" ht="15" customHeight="1">
      <c r="A39" s="32" t="s">
        <v>34</v>
      </c>
      <c r="B39" s="3"/>
      <c r="C39" s="3"/>
      <c r="D39" s="3"/>
      <c r="E39" s="82">
        <v>254.467</v>
      </c>
      <c r="F39" s="136">
        <v>283.469</v>
      </c>
      <c r="G39" s="82">
        <v>226.787</v>
      </c>
      <c r="H39" s="52">
        <v>297</v>
      </c>
      <c r="I39" s="52">
        <v>257</v>
      </c>
      <c r="J39" s="52">
        <v>256</v>
      </c>
      <c r="K39" s="52">
        <v>223</v>
      </c>
    </row>
    <row r="40" spans="1:11" ht="15" customHeight="1">
      <c r="A40" s="32" t="s">
        <v>35</v>
      </c>
      <c r="B40" s="3"/>
      <c r="C40" s="3"/>
      <c r="D40" s="3"/>
      <c r="E40" s="82">
        <v>205.459</v>
      </c>
      <c r="F40" s="136">
        <v>64.042</v>
      </c>
      <c r="G40" s="82">
        <v>166.823</v>
      </c>
      <c r="H40" s="52">
        <v>47</v>
      </c>
      <c r="I40" s="52">
        <v>51</v>
      </c>
      <c r="J40" s="52">
        <v>51</v>
      </c>
      <c r="K40" s="52">
        <v>79</v>
      </c>
    </row>
    <row r="41" spans="1:11" ht="15" customHeight="1">
      <c r="A41" s="33" t="s">
        <v>36</v>
      </c>
      <c r="B41" s="26"/>
      <c r="C41" s="26"/>
      <c r="D41" s="26"/>
      <c r="E41" s="80"/>
      <c r="F41" s="137"/>
      <c r="G41" s="80"/>
      <c r="H41" s="54"/>
      <c r="I41" s="54"/>
      <c r="J41" s="54"/>
      <c r="K41" s="54"/>
    </row>
    <row r="42" spans="1:11" ht="15" customHeight="1">
      <c r="A42" s="35" t="s">
        <v>37</v>
      </c>
      <c r="B42" s="23"/>
      <c r="C42" s="23"/>
      <c r="D42" s="23"/>
      <c r="E42" s="88">
        <f aca="true" t="shared" si="8" ref="E42:K42">SUM(E37:E41)</f>
        <v>692.127</v>
      </c>
      <c r="F42" s="131">
        <f t="shared" si="8"/>
        <v>621.7280000000001</v>
      </c>
      <c r="G42" s="88">
        <f t="shared" si="8"/>
        <v>611.404</v>
      </c>
      <c r="H42" s="89">
        <f t="shared" si="8"/>
        <v>637</v>
      </c>
      <c r="I42" s="89">
        <f t="shared" si="8"/>
        <v>528</v>
      </c>
      <c r="J42" s="89">
        <f t="shared" si="8"/>
        <v>527</v>
      </c>
      <c r="K42" s="89">
        <f t="shared" si="8"/>
        <v>485</v>
      </c>
    </row>
    <row r="43" spans="1:11" ht="15" customHeight="1">
      <c r="A43" s="34" t="s">
        <v>38</v>
      </c>
      <c r="B43" s="11"/>
      <c r="C43" s="11"/>
      <c r="D43" s="11"/>
      <c r="E43" s="83">
        <f aca="true" t="shared" si="9" ref="E43:K43">E36+E42</f>
        <v>2501.633</v>
      </c>
      <c r="F43" s="114">
        <f t="shared" si="9"/>
        <v>2503.28</v>
      </c>
      <c r="G43" s="83">
        <f t="shared" si="9"/>
        <v>2438.268</v>
      </c>
      <c r="H43" s="58">
        <f t="shared" si="9"/>
        <v>2513</v>
      </c>
      <c r="I43" s="58">
        <f t="shared" si="9"/>
        <v>2258</v>
      </c>
      <c r="J43" s="58">
        <f t="shared" si="9"/>
        <v>1182</v>
      </c>
      <c r="K43" s="58">
        <f t="shared" si="9"/>
        <v>917</v>
      </c>
    </row>
    <row r="44" spans="1:11" ht="15" customHeight="1">
      <c r="A44" s="32" t="s">
        <v>39</v>
      </c>
      <c r="B44" s="3"/>
      <c r="C44" s="3"/>
      <c r="D44" s="3"/>
      <c r="E44" s="82">
        <v>1242.267</v>
      </c>
      <c r="F44" s="136">
        <v>1063.79</v>
      </c>
      <c r="G44" s="82">
        <v>1203.659</v>
      </c>
      <c r="H44" s="52">
        <v>976</v>
      </c>
      <c r="I44" s="52">
        <v>677</v>
      </c>
      <c r="J44" s="52">
        <v>577</v>
      </c>
      <c r="K44" s="52">
        <v>409</v>
      </c>
    </row>
    <row r="45" spans="1:11" ht="15" customHeight="1">
      <c r="A45" s="32" t="s">
        <v>116</v>
      </c>
      <c r="B45" s="3"/>
      <c r="C45" s="3"/>
      <c r="D45" s="3"/>
      <c r="E45" s="82"/>
      <c r="F45" s="136"/>
      <c r="G45" s="82"/>
      <c r="H45" s="52"/>
      <c r="I45" s="52"/>
      <c r="J45" s="52"/>
      <c r="K45" s="52"/>
    </row>
    <row r="46" spans="1:11" ht="15" customHeight="1">
      <c r="A46" s="32" t="s">
        <v>41</v>
      </c>
      <c r="B46" s="3"/>
      <c r="C46" s="3"/>
      <c r="D46" s="3"/>
      <c r="E46" s="82">
        <v>33.6</v>
      </c>
      <c r="F46" s="136">
        <v>34.318000000000005</v>
      </c>
      <c r="G46" s="82">
        <v>34.032</v>
      </c>
      <c r="H46" s="52">
        <v>34</v>
      </c>
      <c r="I46" s="52">
        <v>31</v>
      </c>
      <c r="J46" s="52">
        <v>31</v>
      </c>
      <c r="K46" s="52">
        <v>31</v>
      </c>
    </row>
    <row r="47" spans="1:11" ht="15" customHeight="1">
      <c r="A47" s="32" t="s">
        <v>42</v>
      </c>
      <c r="B47" s="3"/>
      <c r="C47" s="3"/>
      <c r="D47" s="3"/>
      <c r="E47" s="82">
        <v>17.61</v>
      </c>
      <c r="F47" s="136">
        <v>4.894</v>
      </c>
      <c r="G47" s="82">
        <v>19.125</v>
      </c>
      <c r="H47" s="52">
        <v>6</v>
      </c>
      <c r="I47" s="52">
        <v>18</v>
      </c>
      <c r="J47" s="52">
        <v>18</v>
      </c>
      <c r="K47" s="52">
        <v>15</v>
      </c>
    </row>
    <row r="48" spans="1:11" ht="15" customHeight="1">
      <c r="A48" s="32" t="s">
        <v>43</v>
      </c>
      <c r="B48" s="3"/>
      <c r="C48" s="3"/>
      <c r="D48" s="3"/>
      <c r="E48" s="82">
        <v>983.167</v>
      </c>
      <c r="F48" s="136">
        <v>1181.263</v>
      </c>
      <c r="G48" s="82">
        <v>977.0830000000001</v>
      </c>
      <c r="H48" s="52">
        <v>1276</v>
      </c>
      <c r="I48" s="52">
        <v>1250</v>
      </c>
      <c r="J48" s="52">
        <v>250</v>
      </c>
      <c r="K48" s="52">
        <v>209</v>
      </c>
    </row>
    <row r="49" spans="1:11" ht="15" customHeight="1">
      <c r="A49" s="32" t="s">
        <v>44</v>
      </c>
      <c r="B49" s="3"/>
      <c r="C49" s="3"/>
      <c r="D49" s="3"/>
      <c r="E49" s="82">
        <v>224.98900000000003</v>
      </c>
      <c r="F49" s="136">
        <v>219.01500000000001</v>
      </c>
      <c r="G49" s="82">
        <v>204.36900000000003</v>
      </c>
      <c r="H49" s="52">
        <v>221</v>
      </c>
      <c r="I49" s="52">
        <v>244</v>
      </c>
      <c r="J49" s="52">
        <v>306</v>
      </c>
      <c r="K49" s="52">
        <v>253</v>
      </c>
    </row>
    <row r="50" spans="1:11" ht="15" customHeight="1">
      <c r="A50" s="32" t="s">
        <v>102</v>
      </c>
      <c r="B50" s="3"/>
      <c r="C50" s="3"/>
      <c r="D50" s="3"/>
      <c r="E50" s="82"/>
      <c r="F50" s="136"/>
      <c r="G50" s="82"/>
      <c r="H50" s="52"/>
      <c r="I50" s="52">
        <v>38</v>
      </c>
      <c r="J50" s="52"/>
      <c r="K50" s="52"/>
    </row>
    <row r="51" spans="1:11" ht="15" customHeight="1">
      <c r="A51" s="33" t="s">
        <v>45</v>
      </c>
      <c r="B51" s="26"/>
      <c r="C51" s="26"/>
      <c r="D51" s="26"/>
      <c r="E51" s="80"/>
      <c r="F51" s="137"/>
      <c r="G51" s="80"/>
      <c r="H51" s="54"/>
      <c r="I51" s="54"/>
      <c r="J51" s="54"/>
      <c r="K51" s="54"/>
    </row>
    <row r="52" spans="1:11" ht="15" customHeight="1">
      <c r="A52" s="34" t="s">
        <v>46</v>
      </c>
      <c r="B52" s="11"/>
      <c r="C52" s="11"/>
      <c r="D52" s="11"/>
      <c r="E52" s="83">
        <f aca="true" t="shared" si="10" ref="E52:K52">SUM(E44:E51)</f>
        <v>2501.633</v>
      </c>
      <c r="F52" s="114">
        <f t="shared" si="10"/>
        <v>2503.2799999999997</v>
      </c>
      <c r="G52" s="83">
        <f t="shared" si="10"/>
        <v>2438.2680000000005</v>
      </c>
      <c r="H52" s="58">
        <f t="shared" si="10"/>
        <v>2513</v>
      </c>
      <c r="I52" s="58">
        <f t="shared" si="10"/>
        <v>2258</v>
      </c>
      <c r="J52" s="58">
        <f t="shared" si="10"/>
        <v>1182</v>
      </c>
      <c r="K52" s="58">
        <f t="shared" si="10"/>
        <v>917</v>
      </c>
    </row>
    <row r="53" spans="1:11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  <c r="K53" s="52"/>
    </row>
    <row r="54" spans="1:11" ht="12.75" customHeight="1">
      <c r="A54" s="73"/>
      <c r="B54" s="62"/>
      <c r="C54" s="64"/>
      <c r="D54" s="64"/>
      <c r="E54" s="65">
        <f aca="true" t="shared" si="11" ref="E54:K54">E$3</f>
        <v>2010</v>
      </c>
      <c r="F54" s="65">
        <f t="shared" si="11"/>
        <v>2009</v>
      </c>
      <c r="G54" s="65">
        <f t="shared" si="11"/>
        <v>2009</v>
      </c>
      <c r="H54" s="65">
        <f t="shared" si="11"/>
        <v>2008</v>
      </c>
      <c r="I54" s="65">
        <f t="shared" si="11"/>
        <v>2007</v>
      </c>
      <c r="J54" s="65">
        <f t="shared" si="11"/>
        <v>2007</v>
      </c>
      <c r="K54" s="65">
        <f t="shared" si="11"/>
        <v>2006</v>
      </c>
    </row>
    <row r="55" spans="1:11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  <c r="K55" s="85"/>
    </row>
    <row r="56" spans="1:11" s="20" customFormat="1" ht="15" customHeight="1">
      <c r="A56" s="73" t="s">
        <v>111</v>
      </c>
      <c r="B56" s="72"/>
      <c r="C56" s="67"/>
      <c r="D56" s="67"/>
      <c r="E56" s="86">
        <f>IF(E$5=0,"",E$5)</f>
      </c>
      <c r="F56" s="86">
        <f>IF(F$5=0,"",F$5)</f>
      </c>
      <c r="G56" s="86"/>
      <c r="H56" s="86">
        <f>IF(H$5=0,"",H$5)</f>
      </c>
      <c r="I56" s="86"/>
      <c r="J56" s="86">
        <f>IF(J$5=0,"",J$5)</f>
      </c>
      <c r="K56" s="86">
        <f>IF(K$5=0,"",K$5)</f>
      </c>
    </row>
    <row r="57" spans="5:11" ht="1.5" customHeight="1">
      <c r="E57" s="42"/>
      <c r="F57" s="42"/>
      <c r="G57" s="42"/>
      <c r="H57" s="42"/>
      <c r="I57" s="42"/>
      <c r="J57" s="42"/>
      <c r="K57" s="42"/>
    </row>
    <row r="58" spans="1:11" ht="24.75" customHeight="1">
      <c r="A58" s="167" t="s">
        <v>48</v>
      </c>
      <c r="B58" s="167"/>
      <c r="C58" s="10"/>
      <c r="D58" s="10"/>
      <c r="E58" s="79">
        <v>56.093</v>
      </c>
      <c r="F58" s="55">
        <v>47.661</v>
      </c>
      <c r="G58" s="79">
        <v>161.41700000000003</v>
      </c>
      <c r="H58" s="55">
        <v>162</v>
      </c>
      <c r="I58" s="55"/>
      <c r="J58" s="55">
        <v>231</v>
      </c>
      <c r="K58" s="55">
        <v>267</v>
      </c>
    </row>
    <row r="59" spans="1:11" ht="15" customHeight="1">
      <c r="A59" s="165" t="s">
        <v>49</v>
      </c>
      <c r="B59" s="165"/>
      <c r="C59" s="27"/>
      <c r="D59" s="27"/>
      <c r="E59" s="80">
        <v>-29.863000000000007</v>
      </c>
      <c r="F59" s="54">
        <v>34.016</v>
      </c>
      <c r="G59" s="80">
        <v>117.34499999999998</v>
      </c>
      <c r="H59" s="54">
        <v>-87</v>
      </c>
      <c r="I59" s="54"/>
      <c r="J59" s="54">
        <v>13</v>
      </c>
      <c r="K59" s="54">
        <v>16</v>
      </c>
    </row>
    <row r="60" spans="1:11" ht="15" customHeight="1">
      <c r="A60" s="168" t="s">
        <v>50</v>
      </c>
      <c r="B60" s="168"/>
      <c r="C60" s="29"/>
      <c r="D60" s="29"/>
      <c r="E60" s="81">
        <f>SUM(E58:E59)</f>
        <v>26.229999999999997</v>
      </c>
      <c r="F60" s="59">
        <f>SUM(F58:F59)</f>
        <v>81.67699999999999</v>
      </c>
      <c r="G60" s="81">
        <f>SUM(G58:G59)</f>
        <v>278.762</v>
      </c>
      <c r="H60" s="59">
        <f>SUM(H58:H59)</f>
        <v>75</v>
      </c>
      <c r="I60" s="59" t="s">
        <v>11</v>
      </c>
      <c r="J60" s="59">
        <f>SUM(J58:J59)</f>
        <v>244</v>
      </c>
      <c r="K60" s="59">
        <f>SUM(K58:K59)</f>
        <v>283</v>
      </c>
    </row>
    <row r="61" spans="1:11" ht="15" customHeight="1">
      <c r="A61" s="167" t="s">
        <v>51</v>
      </c>
      <c r="B61" s="167"/>
      <c r="C61" s="3"/>
      <c r="D61" s="3"/>
      <c r="E61" s="82">
        <v>-12.473</v>
      </c>
      <c r="F61" s="52">
        <v>-3.4890000000000003</v>
      </c>
      <c r="G61" s="82">
        <v>-49.129</v>
      </c>
      <c r="H61" s="52">
        <v>-81</v>
      </c>
      <c r="I61" s="52"/>
      <c r="J61" s="52">
        <v>-278</v>
      </c>
      <c r="K61" s="52">
        <v>-139</v>
      </c>
    </row>
    <row r="62" spans="1:11" ht="15" customHeight="1">
      <c r="A62" s="165" t="s">
        <v>103</v>
      </c>
      <c r="B62" s="165"/>
      <c r="C62" s="26"/>
      <c r="D62" s="26"/>
      <c r="E62" s="80"/>
      <c r="F62" s="54"/>
      <c r="G62" s="80">
        <v>0.932</v>
      </c>
      <c r="H62" s="54">
        <v>3</v>
      </c>
      <c r="I62" s="54"/>
      <c r="J62" s="54">
        <v>10</v>
      </c>
      <c r="K62" s="54"/>
    </row>
    <row r="63" spans="1:11" ht="24" customHeight="1">
      <c r="A63" s="168" t="s">
        <v>52</v>
      </c>
      <c r="B63" s="168"/>
      <c r="C63" s="30"/>
      <c r="D63" s="30"/>
      <c r="E63" s="81">
        <f>SUM(E60:E62)</f>
        <v>13.756999999999996</v>
      </c>
      <c r="F63" s="59">
        <f>SUM(F60:F62)</f>
        <v>78.18799999999999</v>
      </c>
      <c r="G63" s="81">
        <f>SUM(G60:G62)</f>
        <v>230.565</v>
      </c>
      <c r="H63" s="59">
        <f>SUM(H60:H62)</f>
        <v>-3</v>
      </c>
      <c r="I63" s="59" t="s">
        <v>11</v>
      </c>
      <c r="J63" s="59">
        <f>SUM(J60:J62)</f>
        <v>-24</v>
      </c>
      <c r="K63" s="59">
        <f>SUM(K60:K62)</f>
        <v>144</v>
      </c>
    </row>
    <row r="64" spans="1:11" ht="15" customHeight="1">
      <c r="A64" s="165" t="s">
        <v>53</v>
      </c>
      <c r="B64" s="165"/>
      <c r="C64" s="31"/>
      <c r="D64" s="31"/>
      <c r="E64" s="80"/>
      <c r="F64" s="54"/>
      <c r="G64" s="80"/>
      <c r="H64" s="54"/>
      <c r="I64" s="54"/>
      <c r="J64" s="54">
        <v>-8</v>
      </c>
      <c r="K64" s="54"/>
    </row>
    <row r="65" spans="1:11" ht="15" customHeight="1">
      <c r="A65" s="168" t="s">
        <v>54</v>
      </c>
      <c r="B65" s="168"/>
      <c r="C65" s="11"/>
      <c r="D65" s="11"/>
      <c r="E65" s="83">
        <f>SUM(E63:E64)</f>
        <v>13.756999999999996</v>
      </c>
      <c r="F65" s="58">
        <f>SUM(F63:F64)</f>
        <v>78.18799999999999</v>
      </c>
      <c r="G65" s="83">
        <f>SUM(G63:G64)</f>
        <v>230.565</v>
      </c>
      <c r="H65" s="58">
        <f>SUM(H63:H64)</f>
        <v>-3</v>
      </c>
      <c r="I65" s="58" t="s">
        <v>11</v>
      </c>
      <c r="J65" s="58">
        <f>SUM(J63:J64)</f>
        <v>-32</v>
      </c>
      <c r="K65" s="58">
        <f>SUM(K63:K64)</f>
        <v>144</v>
      </c>
    </row>
    <row r="66" spans="1:11" ht="15" customHeight="1">
      <c r="A66" s="167" t="s">
        <v>55</v>
      </c>
      <c r="B66" s="167"/>
      <c r="C66" s="3"/>
      <c r="D66" s="3"/>
      <c r="E66" s="82">
        <v>6.778999999999996</v>
      </c>
      <c r="F66" s="52">
        <v>-113.971</v>
      </c>
      <c r="G66" s="82">
        <v>-271.527</v>
      </c>
      <c r="H66" s="52">
        <v>-7</v>
      </c>
      <c r="I66" s="52"/>
      <c r="J66" s="52">
        <v>43</v>
      </c>
      <c r="K66" s="52">
        <v>-44</v>
      </c>
    </row>
    <row r="67" spans="1:11" ht="15" customHeight="1">
      <c r="A67" s="167" t="s">
        <v>56</v>
      </c>
      <c r="B67" s="167"/>
      <c r="C67" s="3"/>
      <c r="D67" s="3"/>
      <c r="E67" s="82"/>
      <c r="F67" s="52"/>
      <c r="G67" s="82">
        <v>81.95700000000001</v>
      </c>
      <c r="H67" s="52"/>
      <c r="I67" s="52"/>
      <c r="J67" s="52"/>
      <c r="K67" s="52"/>
    </row>
    <row r="68" spans="1:11" ht="15" customHeight="1">
      <c r="A68" s="167" t="s">
        <v>57</v>
      </c>
      <c r="B68" s="167"/>
      <c r="C68" s="3"/>
      <c r="D68" s="3"/>
      <c r="E68" s="82"/>
      <c r="F68" s="52"/>
      <c r="G68" s="82"/>
      <c r="H68" s="52"/>
      <c r="I68" s="52"/>
      <c r="J68" s="52">
        <v>-10</v>
      </c>
      <c r="K68" s="52">
        <v>-25</v>
      </c>
    </row>
    <row r="69" spans="1:11" ht="15" customHeight="1">
      <c r="A69" s="165" t="s">
        <v>58</v>
      </c>
      <c r="B69" s="165"/>
      <c r="C69" s="26"/>
      <c r="D69" s="26"/>
      <c r="E69" s="80">
        <v>20</v>
      </c>
      <c r="F69" s="54">
        <v>50</v>
      </c>
      <c r="G69" s="80">
        <v>80</v>
      </c>
      <c r="H69" s="54">
        <v>-2</v>
      </c>
      <c r="I69" s="54"/>
      <c r="J69" s="54">
        <v>-31</v>
      </c>
      <c r="K69" s="54">
        <v>-24</v>
      </c>
    </row>
    <row r="70" spans="1:11" ht="15" customHeight="1">
      <c r="A70" s="37" t="s">
        <v>59</v>
      </c>
      <c r="B70" s="37"/>
      <c r="C70" s="24"/>
      <c r="D70" s="24"/>
      <c r="E70" s="84">
        <f>SUM(E66:E69)</f>
        <v>26.778999999999996</v>
      </c>
      <c r="F70" s="56">
        <f>SUM(F66:F69)</f>
        <v>-63.971000000000004</v>
      </c>
      <c r="G70" s="84">
        <f>SUM(G66:G69)</f>
        <v>-109.57</v>
      </c>
      <c r="H70" s="56">
        <f>SUM(H66:H69)</f>
        <v>-9</v>
      </c>
      <c r="I70" s="56" t="s">
        <v>11</v>
      </c>
      <c r="J70" s="56">
        <f>SUM(J66:J69)</f>
        <v>2</v>
      </c>
      <c r="K70" s="56">
        <f>SUM(K66:K69)</f>
        <v>-93</v>
      </c>
    </row>
    <row r="71" spans="1:11" ht="15" customHeight="1">
      <c r="A71" s="168" t="s">
        <v>60</v>
      </c>
      <c r="B71" s="168"/>
      <c r="C71" s="11"/>
      <c r="D71" s="11"/>
      <c r="E71" s="83">
        <f>SUM(E70+E65)</f>
        <v>40.535999999999994</v>
      </c>
      <c r="F71" s="58">
        <f>SUM(F70+F65)</f>
        <v>14.216999999999985</v>
      </c>
      <c r="G71" s="83">
        <f>SUM(G70+G65)</f>
        <v>120.995</v>
      </c>
      <c r="H71" s="58">
        <f>SUM(H70+H65)</f>
        <v>-12</v>
      </c>
      <c r="I71" s="58" t="s">
        <v>11</v>
      </c>
      <c r="J71" s="58">
        <f>SUM(J70+J65)</f>
        <v>-30</v>
      </c>
      <c r="K71" s="58">
        <f>SUM(K70+K65)</f>
        <v>51</v>
      </c>
    </row>
    <row r="72" spans="1:11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  <c r="K72" s="52"/>
    </row>
    <row r="73" spans="1:11" ht="12.75" customHeight="1">
      <c r="A73" s="73"/>
      <c r="B73" s="62"/>
      <c r="C73" s="64"/>
      <c r="D73" s="64"/>
      <c r="E73" s="65">
        <f aca="true" t="shared" si="12" ref="E73:K73">E$3</f>
        <v>2010</v>
      </c>
      <c r="F73" s="65">
        <f t="shared" si="12"/>
        <v>2009</v>
      </c>
      <c r="G73" s="65">
        <f t="shared" si="12"/>
        <v>2009</v>
      </c>
      <c r="H73" s="65">
        <f t="shared" si="12"/>
        <v>2008</v>
      </c>
      <c r="I73" s="65">
        <f t="shared" si="12"/>
        <v>2007</v>
      </c>
      <c r="J73" s="65">
        <f t="shared" si="12"/>
        <v>2007</v>
      </c>
      <c r="K73" s="65">
        <f t="shared" si="12"/>
        <v>2006</v>
      </c>
    </row>
    <row r="74" spans="1:11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  <c r="K74" s="65"/>
    </row>
    <row r="75" spans="1:11" s="20" customFormat="1" ht="15" customHeight="1">
      <c r="A75" s="73" t="s">
        <v>61</v>
      </c>
      <c r="B75" s="72"/>
      <c r="C75" s="67"/>
      <c r="D75" s="67"/>
      <c r="E75" s="69"/>
      <c r="F75" s="69"/>
      <c r="G75" s="69"/>
      <c r="H75" s="69"/>
      <c r="I75" s="69"/>
      <c r="J75" s="69">
        <f>IF(J$5=0,"",J$5)</f>
      </c>
      <c r="K75" s="69">
        <f>IF(K$5=0,"",K$5)</f>
      </c>
    </row>
    <row r="76" ht="1.5" customHeight="1"/>
    <row r="77" spans="1:11" ht="15" customHeight="1">
      <c r="A77" s="167" t="s">
        <v>62</v>
      </c>
      <c r="B77" s="167"/>
      <c r="C77" s="8"/>
      <c r="D77" s="8"/>
      <c r="E77" s="111">
        <f>IF(E14=0,"-",IF(E7=0,"-",E14/E7))*100</f>
        <v>15.12625857463343</v>
      </c>
      <c r="F77" s="60">
        <f>IF(F14=0,"-",IF(F7=0,"-",F14/F7))*100</f>
        <v>13.6562267279293</v>
      </c>
      <c r="G77" s="111">
        <f>IF(G14=0,"-",IF(G7=0,"-",G14/G7))*100</f>
        <v>11.809664171990399</v>
      </c>
      <c r="H77" s="60">
        <f>IF(H14=0,"-",IF(H7=0,"-",H14/H7)*100)</f>
        <v>15.558698727015557</v>
      </c>
      <c r="I77" s="60">
        <f>IF(I14=0,"-",IF(I7=0,"-",I14/I7)*100)</f>
        <v>18.83308714918759</v>
      </c>
      <c r="J77" s="60">
        <f>IF(J14=0,"-",IF(J7=0,"-",J14/J7)*100)</f>
        <v>19.202363367799112</v>
      </c>
      <c r="K77" s="60">
        <f>IF(K14=0,"-",IF(K7=0,"-",K14/K7)*100)</f>
        <v>21.410788381742737</v>
      </c>
    </row>
    <row r="78" spans="1:11" ht="15" customHeight="1">
      <c r="A78" s="167" t="s">
        <v>63</v>
      </c>
      <c r="B78" s="167"/>
      <c r="C78" s="8"/>
      <c r="D78" s="8"/>
      <c r="E78" s="74">
        <f aca="true" t="shared" si="13" ref="E78:K78">IF(E20=0,"-",IF(E7=0,"-",E20/E7)*100)</f>
        <v>12.455842572967061</v>
      </c>
      <c r="F78" s="60">
        <f t="shared" si="13"/>
        <v>8.08863409630598</v>
      </c>
      <c r="G78" s="74">
        <f t="shared" si="13"/>
        <v>7.375309060426016</v>
      </c>
      <c r="H78" s="60">
        <f t="shared" si="13"/>
        <v>12.588401697312587</v>
      </c>
      <c r="I78" s="60">
        <f t="shared" si="13"/>
        <v>11.447562776957163</v>
      </c>
      <c r="J78" s="60">
        <f t="shared" si="13"/>
        <v>18.168389955686852</v>
      </c>
      <c r="K78" s="60">
        <f t="shared" si="13"/>
        <v>20.24896265560166</v>
      </c>
    </row>
    <row r="79" spans="1:11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7.388311657924443</v>
      </c>
      <c r="H79" s="61">
        <f>IF((H44=0),"-",(H24/((H44+I44)/2)*100))</f>
        <v>15.486993345432548</v>
      </c>
      <c r="I79" s="61" t="s">
        <v>11</v>
      </c>
      <c r="J79" s="61">
        <f>IF((J44=0),"-",(J24/((J44+K44)/2)*100))</f>
        <v>35.699797160243406</v>
      </c>
      <c r="K79" s="61">
        <v>47.1</v>
      </c>
    </row>
    <row r="80" spans="1:11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6.961469293948092</v>
      </c>
      <c r="H80" s="61">
        <f>IF((H44=0),"-",((H17+H18)/((H44+H45+H46+H48+I44+I45+I46+I48)/2)*100))</f>
        <v>10.414703110273326</v>
      </c>
      <c r="I80" s="61" t="s">
        <v>11</v>
      </c>
      <c r="J80" s="61">
        <f>IF((J44=0),"-",((J17+J18)/((J44+J45+J46+J48+K44+K45+K46+K48)/2)*100))</f>
        <v>34.77106834771068</v>
      </c>
      <c r="K80" s="61">
        <v>42.7</v>
      </c>
    </row>
    <row r="81" spans="1:11" ht="15" customHeight="1">
      <c r="A81" s="167" t="s">
        <v>66</v>
      </c>
      <c r="B81" s="167"/>
      <c r="C81" s="8"/>
      <c r="D81" s="8"/>
      <c r="E81" s="78">
        <f aca="true" t="shared" si="14" ref="E81:K81">IF(E44=0,"-",((E44+E45)/E52*100))</f>
        <v>49.65824323551857</v>
      </c>
      <c r="F81" s="115">
        <f t="shared" si="14"/>
        <v>42.49584545076859</v>
      </c>
      <c r="G81" s="78">
        <f t="shared" si="14"/>
        <v>49.3653281755738</v>
      </c>
      <c r="H81" s="109">
        <f t="shared" si="14"/>
        <v>38.838042180660565</v>
      </c>
      <c r="I81" s="109">
        <f t="shared" si="14"/>
        <v>29.982285208148806</v>
      </c>
      <c r="J81" s="109">
        <f t="shared" si="14"/>
        <v>48.81556683587141</v>
      </c>
      <c r="K81" s="109">
        <f t="shared" si="14"/>
        <v>44.601962922573605</v>
      </c>
    </row>
    <row r="82" spans="1:11" ht="15" customHeight="1">
      <c r="A82" s="167" t="s">
        <v>67</v>
      </c>
      <c r="B82" s="167"/>
      <c r="C82" s="8"/>
      <c r="D82" s="8"/>
      <c r="E82" s="75">
        <f aca="true" t="shared" si="15" ref="E82:K82">IF(E48=0,"-",(E48+E46-E40-E38-E34))</f>
        <v>811.308</v>
      </c>
      <c r="F82" s="116">
        <f t="shared" si="15"/>
        <v>1151.32</v>
      </c>
      <c r="G82" s="75">
        <f t="shared" si="15"/>
        <v>844.2920000000001</v>
      </c>
      <c r="H82" s="1">
        <f t="shared" si="15"/>
        <v>1263</v>
      </c>
      <c r="I82" s="1">
        <f t="shared" si="15"/>
        <v>1230</v>
      </c>
      <c r="J82" s="1">
        <f t="shared" si="15"/>
        <v>230</v>
      </c>
      <c r="K82" s="1">
        <f t="shared" si="15"/>
        <v>161</v>
      </c>
    </row>
    <row r="83" spans="1:11" ht="15" customHeight="1">
      <c r="A83" s="167" t="s">
        <v>68</v>
      </c>
      <c r="B83" s="167"/>
      <c r="C83" s="3"/>
      <c r="D83" s="3"/>
      <c r="E83" s="76">
        <f aca="true" t="shared" si="16" ref="E83:K83">IF((E44=0),"-",((E48+E46)/(E44+E45)))</f>
        <v>0.8184770262753498</v>
      </c>
      <c r="F83" s="117">
        <f t="shared" si="16"/>
        <v>1.1426888765639835</v>
      </c>
      <c r="G83" s="76">
        <f t="shared" si="16"/>
        <v>0.8400344283555392</v>
      </c>
      <c r="H83" s="2">
        <f t="shared" si="16"/>
        <v>1.3422131147540983</v>
      </c>
      <c r="I83" s="2">
        <f t="shared" si="16"/>
        <v>1.8921713441654358</v>
      </c>
      <c r="J83" s="2">
        <f t="shared" si="16"/>
        <v>0.48700173310225303</v>
      </c>
      <c r="K83" s="2">
        <f t="shared" si="16"/>
        <v>0.58679706601467</v>
      </c>
    </row>
    <row r="84" spans="1:11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1132</v>
      </c>
      <c r="H84" s="22">
        <v>1280</v>
      </c>
      <c r="I84" s="22" t="s">
        <v>105</v>
      </c>
      <c r="J84" s="22">
        <v>1067</v>
      </c>
      <c r="K84" s="22">
        <v>892</v>
      </c>
    </row>
    <row r="85" spans="1:11" ht="15" customHeight="1">
      <c r="A85" s="147" t="s">
        <v>108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</row>
    <row r="86" spans="1:11" ht="15">
      <c r="A86" s="148"/>
      <c r="B86" s="148"/>
      <c r="C86" s="148"/>
      <c r="D86" s="148"/>
      <c r="E86" s="149"/>
      <c r="F86" s="149"/>
      <c r="G86" s="149"/>
      <c r="H86" s="149"/>
      <c r="I86" s="149"/>
      <c r="J86" s="7"/>
      <c r="K86" s="148"/>
    </row>
    <row r="87" spans="1:11" ht="15">
      <c r="A87" s="148"/>
      <c r="B87" s="148"/>
      <c r="C87" s="148"/>
      <c r="D87" s="148"/>
      <c r="E87" s="149"/>
      <c r="F87" s="149"/>
      <c r="G87" s="149"/>
      <c r="H87" s="149"/>
      <c r="I87" s="149"/>
      <c r="J87" s="5"/>
      <c r="K87" s="148"/>
    </row>
    <row r="88" spans="1:11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</sheetData>
  <sheetProtection/>
  <mergeCells count="22">
    <mergeCell ref="A84:B84"/>
    <mergeCell ref="A78:B78"/>
    <mergeCell ref="A79:B79"/>
    <mergeCell ref="A81:B81"/>
    <mergeCell ref="A82:B82"/>
    <mergeCell ref="A80:B80"/>
    <mergeCell ref="A1:K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63:B63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66" t="s">
        <v>89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4" t="s">
        <v>18</v>
      </c>
      <c r="B2" s="14"/>
      <c r="C2" s="14"/>
      <c r="D2" s="14"/>
      <c r="E2" s="15"/>
      <c r="F2" s="15"/>
      <c r="G2" s="15"/>
      <c r="H2" s="16"/>
      <c r="I2" s="16"/>
      <c r="J2" s="17"/>
      <c r="K2" s="14"/>
    </row>
    <row r="3" spans="1:11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2006</v>
      </c>
      <c r="K3" s="65">
        <v>2006</v>
      </c>
    </row>
    <row r="4" spans="1:11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  <c r="K4" s="65"/>
    </row>
    <row r="5" spans="1:11" s="19" customFormat="1" ht="12.75" customHeight="1">
      <c r="A5" s="63" t="s">
        <v>12</v>
      </c>
      <c r="B5" s="70"/>
      <c r="C5" s="67"/>
      <c r="D5" s="67" t="s">
        <v>70</v>
      </c>
      <c r="E5" s="69"/>
      <c r="F5" s="69"/>
      <c r="G5" s="69"/>
      <c r="H5" s="69"/>
      <c r="I5" s="69" t="s">
        <v>77</v>
      </c>
      <c r="J5" s="69" t="s">
        <v>71</v>
      </c>
      <c r="K5" s="69"/>
    </row>
    <row r="6" ht="1.5" customHeight="1"/>
    <row r="7" spans="1:11" ht="15" customHeight="1">
      <c r="A7" s="32" t="s">
        <v>13</v>
      </c>
      <c r="B7" s="8"/>
      <c r="C7" s="8"/>
      <c r="D7" s="8"/>
      <c r="E7" s="83">
        <v>846.201</v>
      </c>
      <c r="F7" s="58">
        <v>578.677</v>
      </c>
      <c r="G7" s="83">
        <v>2509.69</v>
      </c>
      <c r="H7" s="58">
        <v>2323.8530000000005</v>
      </c>
      <c r="I7" s="58">
        <v>2067</v>
      </c>
      <c r="J7" s="58">
        <v>2037</v>
      </c>
      <c r="K7" s="58">
        <v>2037</v>
      </c>
    </row>
    <row r="8" spans="1:11" ht="15" customHeight="1">
      <c r="A8" s="32" t="s">
        <v>14</v>
      </c>
      <c r="B8" s="3"/>
      <c r="C8" s="3"/>
      <c r="D8" s="3"/>
      <c r="E8" s="82">
        <v>-855.389</v>
      </c>
      <c r="F8" s="52">
        <v>-542.5600000000001</v>
      </c>
      <c r="G8" s="82">
        <v>-2352.3580000000006</v>
      </c>
      <c r="H8" s="52">
        <v>-2164.7670000000003</v>
      </c>
      <c r="I8" s="52">
        <v>-1972</v>
      </c>
      <c r="J8" s="52">
        <v>-1902</v>
      </c>
      <c r="K8" s="52">
        <v>-1906</v>
      </c>
    </row>
    <row r="9" spans="1:11" ht="15" customHeight="1">
      <c r="A9" s="32" t="s">
        <v>15</v>
      </c>
      <c r="B9" s="3"/>
      <c r="C9" s="3"/>
      <c r="D9" s="3"/>
      <c r="E9" s="82">
        <v>11.161999999999999</v>
      </c>
      <c r="F9" s="52">
        <v>0.742</v>
      </c>
      <c r="G9" s="82">
        <v>17.424</v>
      </c>
      <c r="H9" s="52"/>
      <c r="I9" s="52"/>
      <c r="J9" s="52"/>
      <c r="K9" s="52"/>
    </row>
    <row r="10" spans="1:11" ht="15" customHeight="1">
      <c r="A10" s="32" t="s">
        <v>16</v>
      </c>
      <c r="B10" s="3"/>
      <c r="C10" s="3"/>
      <c r="D10" s="3"/>
      <c r="E10" s="82"/>
      <c r="F10" s="52"/>
      <c r="G10" s="82"/>
      <c r="H10" s="52"/>
      <c r="I10" s="52"/>
      <c r="J10" s="52"/>
      <c r="K10" s="52"/>
    </row>
    <row r="11" spans="1:11" ht="15" customHeight="1">
      <c r="A11" s="33" t="s">
        <v>17</v>
      </c>
      <c r="B11" s="26"/>
      <c r="C11" s="26"/>
      <c r="D11" s="26"/>
      <c r="E11" s="80"/>
      <c r="F11" s="54"/>
      <c r="G11" s="80"/>
      <c r="H11" s="54"/>
      <c r="I11" s="54">
        <v>1</v>
      </c>
      <c r="J11" s="54">
        <v>-4</v>
      </c>
      <c r="K11" s="54">
        <v>-4</v>
      </c>
    </row>
    <row r="12" spans="1:11" ht="15" customHeight="1">
      <c r="A12" s="12" t="s">
        <v>0</v>
      </c>
      <c r="B12" s="12"/>
      <c r="C12" s="12"/>
      <c r="D12" s="12"/>
      <c r="E12" s="83">
        <f aca="true" t="shared" si="0" ref="E12:K12">SUM(E7:E11)</f>
        <v>1.9740000000000109</v>
      </c>
      <c r="F12" s="58">
        <f t="shared" si="0"/>
        <v>36.85899999999996</v>
      </c>
      <c r="G12" s="83">
        <f t="shared" si="0"/>
        <v>174.75599999999943</v>
      </c>
      <c r="H12" s="58">
        <f t="shared" si="0"/>
        <v>159.08600000000024</v>
      </c>
      <c r="I12" s="58">
        <f t="shared" si="0"/>
        <v>96</v>
      </c>
      <c r="J12" s="58">
        <f t="shared" si="0"/>
        <v>131</v>
      </c>
      <c r="K12" s="58">
        <f t="shared" si="0"/>
        <v>127</v>
      </c>
    </row>
    <row r="13" spans="1:11" ht="15" customHeight="1">
      <c r="A13" s="33" t="s">
        <v>96</v>
      </c>
      <c r="B13" s="26"/>
      <c r="C13" s="26"/>
      <c r="D13" s="26"/>
      <c r="E13" s="80">
        <v>-13.947000000000001</v>
      </c>
      <c r="F13" s="54">
        <v>-8.936</v>
      </c>
      <c r="G13" s="80">
        <v>-41.959</v>
      </c>
      <c r="H13" s="54">
        <v>-37.586000000000006</v>
      </c>
      <c r="I13" s="54">
        <v>-27</v>
      </c>
      <c r="J13" s="54">
        <v>-29</v>
      </c>
      <c r="K13" s="54">
        <v>-25</v>
      </c>
    </row>
    <row r="14" spans="1:11" ht="15" customHeight="1">
      <c r="A14" s="12" t="s">
        <v>1</v>
      </c>
      <c r="B14" s="12"/>
      <c r="C14" s="12"/>
      <c r="D14" s="12"/>
      <c r="E14" s="83">
        <f aca="true" t="shared" si="1" ref="E14:K14">SUM(E12:E13)</f>
        <v>-11.97299999999999</v>
      </c>
      <c r="F14" s="58">
        <f t="shared" si="1"/>
        <v>27.92299999999996</v>
      </c>
      <c r="G14" s="83">
        <f t="shared" si="1"/>
        <v>132.79699999999943</v>
      </c>
      <c r="H14" s="58">
        <f t="shared" si="1"/>
        <v>121.50000000000023</v>
      </c>
      <c r="I14" s="58">
        <f t="shared" si="1"/>
        <v>69</v>
      </c>
      <c r="J14" s="58">
        <f t="shared" si="1"/>
        <v>102</v>
      </c>
      <c r="K14" s="58">
        <f t="shared" si="1"/>
        <v>102</v>
      </c>
    </row>
    <row r="15" spans="1:11" ht="15" customHeight="1">
      <c r="A15" s="32" t="s">
        <v>19</v>
      </c>
      <c r="B15" s="4"/>
      <c r="C15" s="4"/>
      <c r="D15" s="4"/>
      <c r="E15" s="82">
        <v>-1.264</v>
      </c>
      <c r="F15" s="52">
        <v>-1.102</v>
      </c>
      <c r="G15" s="82">
        <v>-4.409000000000001</v>
      </c>
      <c r="H15" s="52">
        <v>-3.987</v>
      </c>
      <c r="I15" s="52">
        <v>-2</v>
      </c>
      <c r="J15" s="52">
        <v>-2</v>
      </c>
      <c r="K15" s="52">
        <v>-2</v>
      </c>
    </row>
    <row r="16" spans="1:11" ht="15" customHeight="1">
      <c r="A16" s="33" t="s">
        <v>20</v>
      </c>
      <c r="B16" s="26"/>
      <c r="C16" s="26"/>
      <c r="D16" s="26"/>
      <c r="E16" s="80"/>
      <c r="F16" s="54"/>
      <c r="G16" s="80"/>
      <c r="H16" s="54"/>
      <c r="I16" s="54"/>
      <c r="J16" s="54"/>
      <c r="K16" s="54"/>
    </row>
    <row r="17" spans="1:11" ht="15" customHeight="1">
      <c r="A17" s="12" t="s">
        <v>2</v>
      </c>
      <c r="B17" s="12"/>
      <c r="C17" s="12"/>
      <c r="D17" s="12"/>
      <c r="E17" s="83">
        <f aca="true" t="shared" si="2" ref="E17:K17">SUM(E14:E16)</f>
        <v>-13.23699999999999</v>
      </c>
      <c r="F17" s="58">
        <f t="shared" si="2"/>
        <v>26.82099999999996</v>
      </c>
      <c r="G17" s="83">
        <f t="shared" si="2"/>
        <v>128.38799999999944</v>
      </c>
      <c r="H17" s="58">
        <f t="shared" si="2"/>
        <v>117.51300000000023</v>
      </c>
      <c r="I17" s="58">
        <f t="shared" si="2"/>
        <v>67</v>
      </c>
      <c r="J17" s="58">
        <f t="shared" si="2"/>
        <v>100</v>
      </c>
      <c r="K17" s="58">
        <f t="shared" si="2"/>
        <v>100</v>
      </c>
    </row>
    <row r="18" spans="1:11" ht="15" customHeight="1">
      <c r="A18" s="32" t="s">
        <v>21</v>
      </c>
      <c r="B18" s="3"/>
      <c r="C18" s="3"/>
      <c r="D18" s="3"/>
      <c r="E18" s="82">
        <v>0.121</v>
      </c>
      <c r="F18" s="52">
        <v>3.712</v>
      </c>
      <c r="G18" s="82">
        <v>1.234</v>
      </c>
      <c r="H18" s="52">
        <v>2.9770000000000003</v>
      </c>
      <c r="I18" s="52">
        <v>6</v>
      </c>
      <c r="J18" s="52">
        <v>3</v>
      </c>
      <c r="K18" s="52">
        <v>3</v>
      </c>
    </row>
    <row r="19" spans="1:11" ht="15" customHeight="1">
      <c r="A19" s="33" t="s">
        <v>22</v>
      </c>
      <c r="B19" s="26"/>
      <c r="C19" s="26"/>
      <c r="D19" s="26" t="s">
        <v>72</v>
      </c>
      <c r="E19" s="80">
        <v>-18.871000000000002</v>
      </c>
      <c r="F19" s="54">
        <v>-15.638</v>
      </c>
      <c r="G19" s="80">
        <v>-59.225</v>
      </c>
      <c r="H19" s="54">
        <v>-60.543000000000006</v>
      </c>
      <c r="I19" s="54">
        <v>-61</v>
      </c>
      <c r="J19" s="54">
        <v>-46</v>
      </c>
      <c r="K19" s="54">
        <v>-12</v>
      </c>
    </row>
    <row r="20" spans="1:11" ht="15" customHeight="1">
      <c r="A20" s="12" t="s">
        <v>3</v>
      </c>
      <c r="B20" s="12"/>
      <c r="C20" s="12"/>
      <c r="D20" s="12"/>
      <c r="E20" s="83">
        <f aca="true" t="shared" si="3" ref="E20:K20">SUM(E17:E19)</f>
        <v>-31.98699999999999</v>
      </c>
      <c r="F20" s="58">
        <f t="shared" si="3"/>
        <v>14.894999999999959</v>
      </c>
      <c r="G20" s="83">
        <f t="shared" si="3"/>
        <v>70.39699999999945</v>
      </c>
      <c r="H20" s="58">
        <f t="shared" si="3"/>
        <v>59.94700000000023</v>
      </c>
      <c r="I20" s="58">
        <f t="shared" si="3"/>
        <v>12</v>
      </c>
      <c r="J20" s="58">
        <f t="shared" si="3"/>
        <v>57</v>
      </c>
      <c r="K20" s="58">
        <f t="shared" si="3"/>
        <v>91</v>
      </c>
    </row>
    <row r="21" spans="1:11" ht="15" customHeight="1">
      <c r="A21" s="32" t="s">
        <v>23</v>
      </c>
      <c r="B21" s="3"/>
      <c r="C21" s="3"/>
      <c r="D21" s="3"/>
      <c r="E21" s="82">
        <v>9.213000000000001</v>
      </c>
      <c r="F21" s="52">
        <v>-1.743</v>
      </c>
      <c r="G21" s="82">
        <v>-13.029000000000002</v>
      </c>
      <c r="H21" s="52">
        <v>-10.98</v>
      </c>
      <c r="I21" s="52">
        <v>5</v>
      </c>
      <c r="J21" s="52">
        <v>-5</v>
      </c>
      <c r="K21" s="52">
        <v>-21</v>
      </c>
    </row>
    <row r="22" spans="1:11" ht="15" customHeight="1">
      <c r="A22" s="33" t="s">
        <v>114</v>
      </c>
      <c r="B22" s="28"/>
      <c r="C22" s="28"/>
      <c r="D22" s="28"/>
      <c r="E22" s="80"/>
      <c r="F22" s="54"/>
      <c r="G22" s="80"/>
      <c r="H22" s="54"/>
      <c r="I22" s="54"/>
      <c r="J22" s="54"/>
      <c r="K22" s="54"/>
    </row>
    <row r="23" spans="1:11" ht="15" customHeight="1">
      <c r="A23" s="36" t="s">
        <v>24</v>
      </c>
      <c r="B23" s="13"/>
      <c r="C23" s="13"/>
      <c r="D23" s="13"/>
      <c r="E23" s="83">
        <f aca="true" t="shared" si="4" ref="E23:K23">SUM(E20:E22)</f>
        <v>-22.77399999999999</v>
      </c>
      <c r="F23" s="58">
        <f t="shared" si="4"/>
        <v>13.151999999999958</v>
      </c>
      <c r="G23" s="83">
        <f t="shared" si="4"/>
        <v>57.36799999999945</v>
      </c>
      <c r="H23" s="58">
        <f t="shared" si="4"/>
        <v>48.967000000000226</v>
      </c>
      <c r="I23" s="58">
        <f t="shared" si="4"/>
        <v>17</v>
      </c>
      <c r="J23" s="58">
        <f t="shared" si="4"/>
        <v>52</v>
      </c>
      <c r="K23" s="58">
        <f t="shared" si="4"/>
        <v>70</v>
      </c>
    </row>
    <row r="24" spans="1:11" ht="15" customHeight="1">
      <c r="A24" s="32" t="s">
        <v>25</v>
      </c>
      <c r="B24" s="3"/>
      <c r="C24" s="3"/>
      <c r="D24" s="3"/>
      <c r="E24" s="79">
        <f aca="true" t="shared" si="5" ref="E24:K24">E23-E25</f>
        <v>-22.77399999999999</v>
      </c>
      <c r="F24" s="55">
        <f t="shared" si="5"/>
        <v>13.151999999999958</v>
      </c>
      <c r="G24" s="79">
        <f t="shared" si="5"/>
        <v>57.36799999999945</v>
      </c>
      <c r="H24" s="55">
        <f t="shared" si="5"/>
        <v>48.967000000000226</v>
      </c>
      <c r="I24" s="55">
        <f t="shared" si="5"/>
        <v>17</v>
      </c>
      <c r="J24" s="55">
        <f t="shared" si="5"/>
        <v>52</v>
      </c>
      <c r="K24" s="55">
        <f t="shared" si="5"/>
        <v>70</v>
      </c>
    </row>
    <row r="25" spans="1:11" ht="15" customHeight="1">
      <c r="A25" s="32" t="s">
        <v>117</v>
      </c>
      <c r="B25" s="3"/>
      <c r="C25" s="3"/>
      <c r="D25" s="3"/>
      <c r="E25" s="82"/>
      <c r="F25" s="52"/>
      <c r="G25" s="82"/>
      <c r="H25" s="52"/>
      <c r="I25" s="52"/>
      <c r="J25" s="52"/>
      <c r="K25" s="52"/>
    </row>
    <row r="26" spans="1:11" ht="15">
      <c r="A26" s="3"/>
      <c r="B26" s="3"/>
      <c r="C26" s="3"/>
      <c r="D26" s="3"/>
      <c r="E26" s="52"/>
      <c r="F26" s="52"/>
      <c r="G26" s="52"/>
      <c r="H26" s="52"/>
      <c r="I26" s="52"/>
      <c r="J26" s="52"/>
      <c r="K26" s="52"/>
    </row>
    <row r="27" spans="1:11" ht="12.75" customHeight="1">
      <c r="A27" s="62"/>
      <c r="B27" s="62"/>
      <c r="C27" s="67"/>
      <c r="D27" s="64"/>
      <c r="E27" s="65">
        <f aca="true" t="shared" si="6" ref="E27:K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2006</v>
      </c>
      <c r="K27" s="65">
        <f t="shared" si="6"/>
        <v>2006</v>
      </c>
    </row>
    <row r="28" spans="1:11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  <c r="K28" s="85"/>
    </row>
    <row r="29" spans="1:11" s="20" customFormat="1" ht="15" customHeight="1">
      <c r="A29" s="63" t="s">
        <v>112</v>
      </c>
      <c r="B29" s="72"/>
      <c r="C29" s="67"/>
      <c r="D29" s="67"/>
      <c r="E29" s="86">
        <f>IF(E$5=0,"",E$5)</f>
      </c>
      <c r="F29" s="86">
        <f>IF(F$5=0,"",F$5)</f>
      </c>
      <c r="G29" s="86">
        <f>IF(G$5=0,"",G$5)</f>
      </c>
      <c r="H29" s="86">
        <f>IF(H$5=0,"",H$5)</f>
      </c>
      <c r="I29" s="86"/>
      <c r="J29" s="86"/>
      <c r="K29" s="86"/>
    </row>
    <row r="30" spans="5:11" ht="1.5" customHeight="1">
      <c r="E30" s="42"/>
      <c r="F30" s="42"/>
      <c r="G30" s="42"/>
      <c r="H30" s="42"/>
      <c r="I30" s="42"/>
      <c r="J30" s="42"/>
      <c r="K30" s="42"/>
    </row>
    <row r="31" spans="1:11" ht="15" customHeight="1">
      <c r="A31" s="32" t="s">
        <v>4</v>
      </c>
      <c r="B31" s="9"/>
      <c r="C31" s="9"/>
      <c r="D31" s="9"/>
      <c r="E31" s="82">
        <v>744.628</v>
      </c>
      <c r="F31" s="52">
        <v>692.11</v>
      </c>
      <c r="G31" s="82">
        <v>718.647</v>
      </c>
      <c r="H31" s="52">
        <v>692.11</v>
      </c>
      <c r="I31" s="52">
        <v>692</v>
      </c>
      <c r="J31" s="52"/>
      <c r="K31" s="52">
        <v>30</v>
      </c>
    </row>
    <row r="32" spans="1:11" ht="15" customHeight="1">
      <c r="A32" s="32" t="s">
        <v>27</v>
      </c>
      <c r="B32" s="8"/>
      <c r="C32" s="8"/>
      <c r="D32" s="8"/>
      <c r="E32" s="82">
        <v>23.956000000000003</v>
      </c>
      <c r="F32" s="52">
        <v>12.826</v>
      </c>
      <c r="G32" s="82">
        <v>23.393</v>
      </c>
      <c r="H32" s="52">
        <v>13.929000000000004</v>
      </c>
      <c r="I32" s="52">
        <v>18.026</v>
      </c>
      <c r="J32" s="52"/>
      <c r="K32" s="52">
        <v>12</v>
      </c>
    </row>
    <row r="33" spans="1:11" ht="15" customHeight="1">
      <c r="A33" s="32" t="s">
        <v>28</v>
      </c>
      <c r="B33" s="8"/>
      <c r="C33" s="8"/>
      <c r="D33" s="8"/>
      <c r="E33" s="82">
        <v>261.003</v>
      </c>
      <c r="F33" s="52">
        <v>216.80699999999996</v>
      </c>
      <c r="G33" s="82">
        <v>202.143</v>
      </c>
      <c r="H33" s="52">
        <v>208.05200000000002</v>
      </c>
      <c r="I33" s="52">
        <v>195.942</v>
      </c>
      <c r="J33" s="52"/>
      <c r="K33" s="52">
        <v>131</v>
      </c>
    </row>
    <row r="34" spans="1:11" ht="15" customHeight="1">
      <c r="A34" s="32" t="s">
        <v>29</v>
      </c>
      <c r="B34" s="8"/>
      <c r="C34" s="8"/>
      <c r="D34" s="8"/>
      <c r="E34" s="82"/>
      <c r="F34" s="52"/>
      <c r="G34" s="82"/>
      <c r="H34" s="52"/>
      <c r="I34" s="52"/>
      <c r="J34" s="52"/>
      <c r="K34" s="52"/>
    </row>
    <row r="35" spans="1:11" ht="15" customHeight="1">
      <c r="A35" s="33" t="s">
        <v>30</v>
      </c>
      <c r="B35" s="26"/>
      <c r="C35" s="26"/>
      <c r="D35" s="26"/>
      <c r="E35" s="80">
        <v>15.371000000000002</v>
      </c>
      <c r="F35" s="54">
        <v>13.787</v>
      </c>
      <c r="G35" s="80">
        <v>9.771</v>
      </c>
      <c r="H35" s="54">
        <v>10.5</v>
      </c>
      <c r="I35" s="54">
        <v>11.477</v>
      </c>
      <c r="J35" s="54"/>
      <c r="K35" s="54">
        <v>34</v>
      </c>
    </row>
    <row r="36" spans="1:11" ht="15" customHeight="1">
      <c r="A36" s="34" t="s">
        <v>31</v>
      </c>
      <c r="B36" s="12"/>
      <c r="C36" s="12"/>
      <c r="D36" s="12"/>
      <c r="E36" s="83">
        <f>SUM(E31:E35)</f>
        <v>1044.958</v>
      </c>
      <c r="F36" s="114">
        <f>SUM(F31:F35)</f>
        <v>935.53</v>
      </c>
      <c r="G36" s="83">
        <f>SUM(G31:G35)</f>
        <v>953.9540000000001</v>
      </c>
      <c r="H36" s="58">
        <f>SUM(H31:H35)</f>
        <v>924.591</v>
      </c>
      <c r="I36" s="58">
        <f>SUM(I31:I35)</f>
        <v>917.4449999999999</v>
      </c>
      <c r="J36" s="58" t="s">
        <v>11</v>
      </c>
      <c r="K36" s="58">
        <f>SUM(K31:K35)</f>
        <v>207</v>
      </c>
    </row>
    <row r="37" spans="1:11" ht="15" customHeight="1">
      <c r="A37" s="32" t="s">
        <v>32</v>
      </c>
      <c r="B37" s="3"/>
      <c r="C37" s="3"/>
      <c r="D37" s="3"/>
      <c r="E37" s="82">
        <v>417.035</v>
      </c>
      <c r="F37" s="136">
        <v>291.283</v>
      </c>
      <c r="G37" s="82">
        <v>374.961</v>
      </c>
      <c r="H37" s="52">
        <v>264.354</v>
      </c>
      <c r="I37" s="52">
        <v>280.24600000000004</v>
      </c>
      <c r="J37" s="52"/>
      <c r="K37" s="52">
        <v>269</v>
      </c>
    </row>
    <row r="38" spans="1:11" ht="15" customHeight="1">
      <c r="A38" s="32" t="s">
        <v>33</v>
      </c>
      <c r="B38" s="3"/>
      <c r="C38" s="3"/>
      <c r="D38" s="3"/>
      <c r="E38" s="82"/>
      <c r="F38" s="136"/>
      <c r="G38" s="82"/>
      <c r="H38" s="52"/>
      <c r="I38" s="52"/>
      <c r="J38" s="52"/>
      <c r="K38" s="52"/>
    </row>
    <row r="39" spans="1:11" ht="15" customHeight="1">
      <c r="A39" s="32" t="s">
        <v>34</v>
      </c>
      <c r="B39" s="3"/>
      <c r="C39" s="3"/>
      <c r="D39" s="3"/>
      <c r="E39" s="82">
        <v>1002.738</v>
      </c>
      <c r="F39" s="136">
        <v>649.905</v>
      </c>
      <c r="G39" s="82">
        <v>776.153</v>
      </c>
      <c r="H39" s="52">
        <v>675.099</v>
      </c>
      <c r="I39" s="52">
        <v>609.0830000000001</v>
      </c>
      <c r="J39" s="52"/>
      <c r="K39" s="52">
        <v>507</v>
      </c>
    </row>
    <row r="40" spans="1:11" ht="15" customHeight="1">
      <c r="A40" s="32" t="s">
        <v>35</v>
      </c>
      <c r="B40" s="3"/>
      <c r="C40" s="3"/>
      <c r="D40" s="3"/>
      <c r="E40" s="82"/>
      <c r="F40" s="136">
        <v>28.905</v>
      </c>
      <c r="G40" s="82"/>
      <c r="H40" s="52">
        <v>33.302</v>
      </c>
      <c r="I40" s="52"/>
      <c r="J40" s="52"/>
      <c r="K40" s="52">
        <v>45</v>
      </c>
    </row>
    <row r="41" spans="1:11" ht="15" customHeight="1">
      <c r="A41" s="33" t="s">
        <v>36</v>
      </c>
      <c r="B41" s="26"/>
      <c r="C41" s="26"/>
      <c r="D41" s="26"/>
      <c r="E41" s="80"/>
      <c r="F41" s="137"/>
      <c r="G41" s="80"/>
      <c r="H41" s="54"/>
      <c r="I41" s="54"/>
      <c r="J41" s="54"/>
      <c r="K41" s="54"/>
    </row>
    <row r="42" spans="1:11" ht="15" customHeight="1">
      <c r="A42" s="35" t="s">
        <v>37</v>
      </c>
      <c r="B42" s="23"/>
      <c r="C42" s="23"/>
      <c r="D42" s="23"/>
      <c r="E42" s="88">
        <f>SUM(E37:E41)</f>
        <v>1419.7730000000001</v>
      </c>
      <c r="F42" s="131">
        <f>SUM(F37:F41)</f>
        <v>970.093</v>
      </c>
      <c r="G42" s="88">
        <f>SUM(G37:G41)</f>
        <v>1151.114</v>
      </c>
      <c r="H42" s="89">
        <f>SUM(H37:H41)</f>
        <v>972.755</v>
      </c>
      <c r="I42" s="89">
        <f>SUM(I37:I41)</f>
        <v>889.3290000000002</v>
      </c>
      <c r="J42" s="89" t="s">
        <v>11</v>
      </c>
      <c r="K42" s="89">
        <f>SUM(K37:K41)</f>
        <v>821</v>
      </c>
    </row>
    <row r="43" spans="1:11" ht="15" customHeight="1">
      <c r="A43" s="34" t="s">
        <v>38</v>
      </c>
      <c r="B43" s="11"/>
      <c r="C43" s="11"/>
      <c r="D43" s="11"/>
      <c r="E43" s="83">
        <f>E36+E42</f>
        <v>2464.731</v>
      </c>
      <c r="F43" s="114">
        <f>F36+F42</f>
        <v>1905.623</v>
      </c>
      <c r="G43" s="83">
        <f>G36+G42</f>
        <v>2105.068</v>
      </c>
      <c r="H43" s="58">
        <f>H36+H42</f>
        <v>1897.346</v>
      </c>
      <c r="I43" s="58">
        <f>I36+I42</f>
        <v>1806.7740000000001</v>
      </c>
      <c r="J43" s="58" t="s">
        <v>11</v>
      </c>
      <c r="K43" s="58">
        <f>K36+K42</f>
        <v>1028</v>
      </c>
    </row>
    <row r="44" spans="1:11" ht="15" customHeight="1">
      <c r="A44" s="32" t="s">
        <v>39</v>
      </c>
      <c r="B44" s="3"/>
      <c r="C44" s="3"/>
      <c r="D44" s="3" t="s">
        <v>73</v>
      </c>
      <c r="E44" s="82">
        <v>636.2670000000002</v>
      </c>
      <c r="F44" s="136">
        <v>446.087</v>
      </c>
      <c r="G44" s="82">
        <v>515.669</v>
      </c>
      <c r="H44" s="52">
        <v>447.40500000000003</v>
      </c>
      <c r="I44" s="52">
        <v>405.75600000000003</v>
      </c>
      <c r="J44" s="52"/>
      <c r="K44" s="52">
        <v>249</v>
      </c>
    </row>
    <row r="45" spans="1:11" ht="15" customHeight="1">
      <c r="A45" s="32" t="s">
        <v>116</v>
      </c>
      <c r="B45" s="3"/>
      <c r="C45" s="3"/>
      <c r="D45" s="3"/>
      <c r="E45" s="82"/>
      <c r="F45" s="136"/>
      <c r="G45" s="82"/>
      <c r="H45" s="52"/>
      <c r="I45" s="52"/>
      <c r="J45" s="52"/>
      <c r="K45" s="52"/>
    </row>
    <row r="46" spans="1:11" ht="15" customHeight="1">
      <c r="A46" s="32" t="s">
        <v>41</v>
      </c>
      <c r="B46" s="3"/>
      <c r="C46" s="3"/>
      <c r="D46" s="3"/>
      <c r="E46" s="82">
        <v>15.093</v>
      </c>
      <c r="F46" s="136">
        <v>20.450000000000003</v>
      </c>
      <c r="G46" s="82">
        <v>15.376000000000001</v>
      </c>
      <c r="H46" s="52">
        <v>19.033</v>
      </c>
      <c r="I46" s="52">
        <v>35.164</v>
      </c>
      <c r="J46" s="52"/>
      <c r="K46" s="52">
        <v>39</v>
      </c>
    </row>
    <row r="47" spans="1:11" ht="15" customHeight="1">
      <c r="A47" s="32" t="s">
        <v>42</v>
      </c>
      <c r="B47" s="3"/>
      <c r="C47" s="3"/>
      <c r="D47" s="3"/>
      <c r="E47" s="82">
        <v>69.33200000000001</v>
      </c>
      <c r="F47" s="136">
        <v>25.597</v>
      </c>
      <c r="G47" s="82">
        <v>21.566000000000003</v>
      </c>
      <c r="H47" s="52">
        <v>31.631</v>
      </c>
      <c r="I47" s="52">
        <v>21.386</v>
      </c>
      <c r="J47" s="52"/>
      <c r="K47" s="52">
        <v>32</v>
      </c>
    </row>
    <row r="48" spans="1:11" ht="15" customHeight="1">
      <c r="A48" s="32" t="s">
        <v>43</v>
      </c>
      <c r="B48" s="3"/>
      <c r="C48" s="3"/>
      <c r="D48" s="3"/>
      <c r="E48" s="82">
        <v>735.058</v>
      </c>
      <c r="F48" s="136">
        <v>736.033</v>
      </c>
      <c r="G48" s="82">
        <v>756.498</v>
      </c>
      <c r="H48" s="52">
        <v>746.416</v>
      </c>
      <c r="I48" s="52">
        <v>799.1980000000001</v>
      </c>
      <c r="J48" s="52"/>
      <c r="K48" s="52">
        <v>270</v>
      </c>
    </row>
    <row r="49" spans="1:11" ht="15" customHeight="1">
      <c r="A49" s="32" t="s">
        <v>44</v>
      </c>
      <c r="B49" s="3"/>
      <c r="C49" s="3"/>
      <c r="D49" s="3"/>
      <c r="E49" s="82">
        <v>998.8530000000001</v>
      </c>
      <c r="F49" s="136">
        <v>671.5010000000001</v>
      </c>
      <c r="G49" s="82">
        <v>785.8310000000001</v>
      </c>
      <c r="H49" s="52">
        <v>644.4090000000001</v>
      </c>
      <c r="I49" s="52">
        <v>545.27</v>
      </c>
      <c r="J49" s="52"/>
      <c r="K49" s="52">
        <v>438</v>
      </c>
    </row>
    <row r="50" spans="1:11" ht="15" customHeight="1">
      <c r="A50" s="32" t="s">
        <v>102</v>
      </c>
      <c r="B50" s="3"/>
      <c r="C50" s="3"/>
      <c r="D50" s="3"/>
      <c r="E50" s="82">
        <v>10.128</v>
      </c>
      <c r="F50" s="136">
        <v>5.955</v>
      </c>
      <c r="G50" s="82">
        <v>10.128</v>
      </c>
      <c r="H50" s="52">
        <v>8.452</v>
      </c>
      <c r="I50" s="52"/>
      <c r="J50" s="52"/>
      <c r="K50" s="52"/>
    </row>
    <row r="51" spans="1:11" ht="15" customHeight="1">
      <c r="A51" s="33" t="s">
        <v>45</v>
      </c>
      <c r="B51" s="26"/>
      <c r="C51" s="26"/>
      <c r="D51" s="26"/>
      <c r="E51" s="80"/>
      <c r="F51" s="137"/>
      <c r="G51" s="80"/>
      <c r="H51" s="54"/>
      <c r="I51" s="54"/>
      <c r="J51" s="54"/>
      <c r="K51" s="54"/>
    </row>
    <row r="52" spans="1:11" ht="15" customHeight="1">
      <c r="A52" s="34" t="s">
        <v>46</v>
      </c>
      <c r="B52" s="11"/>
      <c r="C52" s="11"/>
      <c r="D52" s="11"/>
      <c r="E52" s="83">
        <f>SUM(E44:E51)</f>
        <v>2464.731</v>
      </c>
      <c r="F52" s="114">
        <f>SUM(F44:F51)</f>
        <v>1905.623</v>
      </c>
      <c r="G52" s="83">
        <f>SUM(G44:G51)</f>
        <v>2105.068</v>
      </c>
      <c r="H52" s="58">
        <f>SUM(H44:H51)</f>
        <v>1897.3460000000002</v>
      </c>
      <c r="I52" s="58">
        <f>SUM(I44:I51)</f>
        <v>1806.7740000000001</v>
      </c>
      <c r="J52" s="58" t="s">
        <v>11</v>
      </c>
      <c r="K52" s="58">
        <f>SUM(K44:K51)</f>
        <v>1028</v>
      </c>
    </row>
    <row r="53" spans="1:11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  <c r="K53" s="52"/>
    </row>
    <row r="54" spans="1:11" ht="12.75" customHeight="1">
      <c r="A54" s="73"/>
      <c r="B54" s="62"/>
      <c r="C54" s="64"/>
      <c r="D54" s="64"/>
      <c r="E54" s="65">
        <f aca="true" t="shared" si="7" ref="E54:K54">E$3</f>
        <v>2010</v>
      </c>
      <c r="F54" s="65">
        <f t="shared" si="7"/>
        <v>2009</v>
      </c>
      <c r="G54" s="65">
        <f t="shared" si="7"/>
        <v>2009</v>
      </c>
      <c r="H54" s="65">
        <f t="shared" si="7"/>
        <v>2008</v>
      </c>
      <c r="I54" s="65">
        <f t="shared" si="7"/>
        <v>2007</v>
      </c>
      <c r="J54" s="65">
        <f t="shared" si="7"/>
        <v>2006</v>
      </c>
      <c r="K54" s="65">
        <f t="shared" si="7"/>
        <v>2006</v>
      </c>
    </row>
    <row r="55" spans="1:11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  <c r="K55" s="85"/>
    </row>
    <row r="56" spans="1:11" s="20" customFormat="1" ht="15" customHeight="1">
      <c r="A56" s="73" t="s">
        <v>111</v>
      </c>
      <c r="B56" s="72"/>
      <c r="C56" s="67"/>
      <c r="D56" s="67"/>
      <c r="E56" s="86">
        <f>IF(E$5=0,"",E$5)</f>
      </c>
      <c r="F56" s="86">
        <f>IF(F$5=0,"",F$5)</f>
      </c>
      <c r="G56" s="86"/>
      <c r="H56" s="86">
        <f>IF(H$5=0,"",H$5)</f>
      </c>
      <c r="I56" s="86"/>
      <c r="J56" s="86"/>
      <c r="K56" s="86">
        <f>IF(K$5=0,"",K$5)</f>
      </c>
    </row>
    <row r="57" spans="5:11" ht="1.5" customHeight="1">
      <c r="E57" s="42"/>
      <c r="F57" s="42"/>
      <c r="G57" s="42"/>
      <c r="H57" s="42"/>
      <c r="I57" s="42"/>
      <c r="J57" s="42"/>
      <c r="K57" s="42"/>
    </row>
    <row r="58" spans="1:11" ht="24.75" customHeight="1">
      <c r="A58" s="167" t="s">
        <v>48</v>
      </c>
      <c r="B58" s="167"/>
      <c r="C58" s="10"/>
      <c r="D58" s="10"/>
      <c r="E58" s="79">
        <v>-37.87</v>
      </c>
      <c r="F58" s="55">
        <v>-18.027000000000005</v>
      </c>
      <c r="G58" s="79">
        <v>40.649</v>
      </c>
      <c r="H58" s="55">
        <v>64.626</v>
      </c>
      <c r="I58" s="55"/>
      <c r="J58" s="55"/>
      <c r="K58" s="55">
        <v>105</v>
      </c>
    </row>
    <row r="59" spans="1:11" ht="15" customHeight="1">
      <c r="A59" s="165" t="s">
        <v>49</v>
      </c>
      <c r="B59" s="165"/>
      <c r="C59" s="27"/>
      <c r="D59" s="27"/>
      <c r="E59" s="80">
        <v>66.86699999999999</v>
      </c>
      <c r="F59" s="54">
        <v>42.088</v>
      </c>
      <c r="G59" s="80">
        <v>-50.49999999999999</v>
      </c>
      <c r="H59" s="54">
        <v>63.07</v>
      </c>
      <c r="I59" s="54"/>
      <c r="J59" s="54"/>
      <c r="K59" s="54">
        <v>-28</v>
      </c>
    </row>
    <row r="60" spans="1:11" ht="15" customHeight="1">
      <c r="A60" s="168" t="s">
        <v>50</v>
      </c>
      <c r="B60" s="168"/>
      <c r="C60" s="29"/>
      <c r="D60" s="29"/>
      <c r="E60" s="81">
        <f>SUM(E58:E59)</f>
        <v>28.996999999999993</v>
      </c>
      <c r="F60" s="59">
        <f>SUM(F58:F59)</f>
        <v>24.060999999999996</v>
      </c>
      <c r="G60" s="81">
        <f>SUM(G58:G59)</f>
        <v>-9.850999999999992</v>
      </c>
      <c r="H60" s="59">
        <f>SUM(H58:H59)</f>
        <v>127.696</v>
      </c>
      <c r="I60" s="59" t="s">
        <v>11</v>
      </c>
      <c r="J60" s="59" t="s">
        <v>11</v>
      </c>
      <c r="K60" s="59">
        <f>SUM(K58:K59)</f>
        <v>77</v>
      </c>
    </row>
    <row r="61" spans="1:11" ht="15" customHeight="1">
      <c r="A61" s="167" t="s">
        <v>51</v>
      </c>
      <c r="B61" s="167"/>
      <c r="C61" s="3"/>
      <c r="D61" s="3"/>
      <c r="E61" s="82">
        <v>-10.455000000000002</v>
      </c>
      <c r="F61" s="52">
        <v>-15.192</v>
      </c>
      <c r="G61" s="82">
        <v>-24.698999999999998</v>
      </c>
      <c r="H61" s="52">
        <v>-40.822</v>
      </c>
      <c r="I61" s="52"/>
      <c r="J61" s="52"/>
      <c r="K61" s="52">
        <v>-35</v>
      </c>
    </row>
    <row r="62" spans="1:11" ht="15" customHeight="1">
      <c r="A62" s="165" t="s">
        <v>103</v>
      </c>
      <c r="B62" s="165"/>
      <c r="C62" s="26"/>
      <c r="D62" s="26"/>
      <c r="E62" s="80">
        <v>10.015</v>
      </c>
      <c r="F62" s="54">
        <v>0.094</v>
      </c>
      <c r="G62" s="80">
        <v>0.546</v>
      </c>
      <c r="H62" s="54">
        <v>0.01</v>
      </c>
      <c r="I62" s="54"/>
      <c r="J62" s="54"/>
      <c r="K62" s="54">
        <v>3</v>
      </c>
    </row>
    <row r="63" spans="1:11" ht="24" customHeight="1">
      <c r="A63" s="168" t="s">
        <v>52</v>
      </c>
      <c r="B63" s="168"/>
      <c r="C63" s="30"/>
      <c r="D63" s="30"/>
      <c r="E63" s="81">
        <f>SUM(E60:E62)</f>
        <v>28.55699999999999</v>
      </c>
      <c r="F63" s="59">
        <f>SUM(F60:F62)</f>
        <v>8.962999999999996</v>
      </c>
      <c r="G63" s="81">
        <f>SUM(G60:G62)</f>
        <v>-34.00399999999999</v>
      </c>
      <c r="H63" s="59">
        <f>SUM(H60:H62)</f>
        <v>86.884</v>
      </c>
      <c r="I63" s="59" t="s">
        <v>11</v>
      </c>
      <c r="J63" s="59" t="s">
        <v>11</v>
      </c>
      <c r="K63" s="59">
        <f>SUM(K60:K62)</f>
        <v>45</v>
      </c>
    </row>
    <row r="64" spans="1:11" ht="15" customHeight="1">
      <c r="A64" s="165" t="s">
        <v>53</v>
      </c>
      <c r="B64" s="165"/>
      <c r="C64" s="31"/>
      <c r="D64" s="31"/>
      <c r="E64" s="80">
        <v>-174.712</v>
      </c>
      <c r="F64" s="54"/>
      <c r="G64" s="80">
        <v>-28.197999999999997</v>
      </c>
      <c r="H64" s="54"/>
      <c r="I64" s="54"/>
      <c r="J64" s="54"/>
      <c r="K64" s="54"/>
    </row>
    <row r="65" spans="1:11" ht="15" customHeight="1">
      <c r="A65" s="168" t="s">
        <v>54</v>
      </c>
      <c r="B65" s="168"/>
      <c r="C65" s="11"/>
      <c r="D65" s="11"/>
      <c r="E65" s="83">
        <f>SUM(E63:E64)</f>
        <v>-146.155</v>
      </c>
      <c r="F65" s="58">
        <f>SUM(F63:F64)</f>
        <v>8.962999999999996</v>
      </c>
      <c r="G65" s="83">
        <f>SUM(G63:G64)</f>
        <v>-62.201999999999984</v>
      </c>
      <c r="H65" s="58">
        <f>SUM(H63:H64)</f>
        <v>86.884</v>
      </c>
      <c r="I65" s="58" t="s">
        <v>11</v>
      </c>
      <c r="J65" s="58" t="s">
        <v>11</v>
      </c>
      <c r="K65" s="58">
        <f>SUM(K63:K64)</f>
        <v>45</v>
      </c>
    </row>
    <row r="66" spans="1:11" ht="15" customHeight="1">
      <c r="A66" s="167" t="s">
        <v>55</v>
      </c>
      <c r="B66" s="167"/>
      <c r="C66" s="3"/>
      <c r="D66" s="3"/>
      <c r="E66" s="82">
        <v>-19.921</v>
      </c>
      <c r="F66" s="52">
        <v>-10.863</v>
      </c>
      <c r="G66" s="82">
        <v>4.399999999999999</v>
      </c>
      <c r="H66" s="52">
        <v>-30</v>
      </c>
      <c r="I66" s="52"/>
      <c r="J66" s="52"/>
      <c r="K66" s="52">
        <v>-70</v>
      </c>
    </row>
    <row r="67" spans="1:11" ht="15" customHeight="1">
      <c r="A67" s="167" t="s">
        <v>56</v>
      </c>
      <c r="B67" s="167"/>
      <c r="C67" s="3"/>
      <c r="D67" s="3"/>
      <c r="E67" s="82"/>
      <c r="F67" s="52"/>
      <c r="G67" s="82"/>
      <c r="H67" s="52"/>
      <c r="I67" s="52"/>
      <c r="J67" s="52"/>
      <c r="K67" s="52"/>
    </row>
    <row r="68" spans="1:11" ht="15" customHeight="1">
      <c r="A68" s="167" t="s">
        <v>57</v>
      </c>
      <c r="B68" s="167"/>
      <c r="C68" s="3"/>
      <c r="D68" s="3"/>
      <c r="E68" s="82"/>
      <c r="F68" s="52"/>
      <c r="G68" s="82"/>
      <c r="H68" s="52"/>
      <c r="I68" s="52"/>
      <c r="J68" s="52"/>
      <c r="K68" s="52"/>
    </row>
    <row r="69" spans="1:11" ht="15" customHeight="1">
      <c r="A69" s="165" t="s">
        <v>58</v>
      </c>
      <c r="B69" s="165"/>
      <c r="C69" s="26"/>
      <c r="D69" s="26"/>
      <c r="E69" s="80">
        <v>166.07600000000002</v>
      </c>
      <c r="F69" s="54">
        <v>-2.4970000000000003</v>
      </c>
      <c r="G69" s="80">
        <v>24.5</v>
      </c>
      <c r="H69" s="54">
        <v>-24</v>
      </c>
      <c r="I69" s="54"/>
      <c r="J69" s="54"/>
      <c r="K69" s="54">
        <v>4</v>
      </c>
    </row>
    <row r="70" spans="1:11" ht="15" customHeight="1">
      <c r="A70" s="37" t="s">
        <v>59</v>
      </c>
      <c r="B70" s="37"/>
      <c r="C70" s="24"/>
      <c r="D70" s="24"/>
      <c r="E70" s="84">
        <f>SUM(E66:E69)</f>
        <v>146.15500000000003</v>
      </c>
      <c r="F70" s="56">
        <f>SUM(F66:F69)</f>
        <v>-13.36</v>
      </c>
      <c r="G70" s="84">
        <f>SUM(G66:G69)</f>
        <v>28.9</v>
      </c>
      <c r="H70" s="56">
        <f>SUM(H66:H69)</f>
        <v>-54</v>
      </c>
      <c r="I70" s="56" t="s">
        <v>11</v>
      </c>
      <c r="J70" s="56" t="s">
        <v>11</v>
      </c>
      <c r="K70" s="56">
        <f>SUM(K66:K69)</f>
        <v>-66</v>
      </c>
    </row>
    <row r="71" spans="1:11" ht="15" customHeight="1">
      <c r="A71" s="168" t="s">
        <v>60</v>
      </c>
      <c r="B71" s="168"/>
      <c r="C71" s="11"/>
      <c r="D71" s="11"/>
      <c r="E71" s="83">
        <f>SUM(E70+E65)</f>
        <v>2.842170943040401E-14</v>
      </c>
      <c r="F71" s="58">
        <f>SUM(F70+F65)</f>
        <v>-4.397000000000004</v>
      </c>
      <c r="G71" s="83">
        <f>SUM(G70+G65)</f>
        <v>-33.301999999999985</v>
      </c>
      <c r="H71" s="58">
        <f>SUM(H70+H65)</f>
        <v>32.884</v>
      </c>
      <c r="I71" s="58" t="s">
        <v>11</v>
      </c>
      <c r="J71" s="58" t="s">
        <v>11</v>
      </c>
      <c r="K71" s="58">
        <f>SUM(K70+K65)</f>
        <v>-21</v>
      </c>
    </row>
    <row r="72" spans="1:11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  <c r="K72" s="52"/>
    </row>
    <row r="73" spans="1:11" ht="12.75" customHeight="1">
      <c r="A73" s="73"/>
      <c r="B73" s="62"/>
      <c r="C73" s="64"/>
      <c r="D73" s="64"/>
      <c r="E73" s="65">
        <f aca="true" t="shared" si="8" ref="E73:K73">E$3</f>
        <v>2010</v>
      </c>
      <c r="F73" s="65">
        <f t="shared" si="8"/>
        <v>2009</v>
      </c>
      <c r="G73" s="65">
        <f t="shared" si="8"/>
        <v>2009</v>
      </c>
      <c r="H73" s="65">
        <f t="shared" si="8"/>
        <v>2008</v>
      </c>
      <c r="I73" s="65">
        <f t="shared" si="8"/>
        <v>2007</v>
      </c>
      <c r="J73" s="65">
        <f t="shared" si="8"/>
        <v>2006</v>
      </c>
      <c r="K73" s="65">
        <f t="shared" si="8"/>
        <v>2006</v>
      </c>
    </row>
    <row r="74" spans="1:11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  <c r="K74" s="65"/>
    </row>
    <row r="75" spans="1:11" s="20" customFormat="1" ht="15" customHeight="1">
      <c r="A75" s="73" t="s">
        <v>61</v>
      </c>
      <c r="B75" s="72"/>
      <c r="C75" s="67"/>
      <c r="D75" s="67"/>
      <c r="E75" s="69"/>
      <c r="F75" s="69"/>
      <c r="G75" s="69"/>
      <c r="H75" s="69"/>
      <c r="I75" s="69"/>
      <c r="J75" s="69"/>
      <c r="K75" s="69">
        <f>IF(K$5=0,"",K$5)</f>
      </c>
    </row>
    <row r="76" ht="1.5" customHeight="1"/>
    <row r="77" spans="1:11" ht="15" customHeight="1">
      <c r="A77" s="167" t="s">
        <v>62</v>
      </c>
      <c r="B77" s="167"/>
      <c r="C77" s="8"/>
      <c r="D77" s="8"/>
      <c r="E77" s="111">
        <f>IF(E14=0,"-",IF(E7=0,"-",E14/E7))*100</f>
        <v>-1.4149120599006608</v>
      </c>
      <c r="F77" s="60">
        <f>IF(F14=0,"-",IF(F7=0,"-",F14/F7))*100</f>
        <v>4.825317059430383</v>
      </c>
      <c r="G77" s="111">
        <f>IF(G14=0,"-",IF(G7=0,"-",G14/G7))*100</f>
        <v>5.291370647370768</v>
      </c>
      <c r="H77" s="60">
        <f>IF(H14=0,"-",IF(H7=0,"-",H14/H7)*100)</f>
        <v>5.228385788601956</v>
      </c>
      <c r="I77" s="60">
        <f>IF(I14=0,"-",IF(I7=0,"-",I14/I7)*100)</f>
        <v>3.3381712626995643</v>
      </c>
      <c r="J77" s="60">
        <f>IF(J14=0,"-",IF(J7=0,"-",J14/J7)*100)</f>
        <v>5.007363770250368</v>
      </c>
      <c r="K77" s="60">
        <f>IF(K14=0,"-",IF(K7=0,"-",K14/K7)*100)</f>
        <v>5.007363770250368</v>
      </c>
    </row>
    <row r="78" spans="1:11" ht="15" customHeight="1">
      <c r="A78" s="167" t="s">
        <v>63</v>
      </c>
      <c r="B78" s="167"/>
      <c r="C78" s="8"/>
      <c r="D78" s="8"/>
      <c r="E78" s="74">
        <f aca="true" t="shared" si="9" ref="E78:K78">IF(E20=0,"-",IF(E7=0,"-",E20/E7)*100)</f>
        <v>-3.780071165125069</v>
      </c>
      <c r="F78" s="60">
        <f t="shared" si="9"/>
        <v>2.5739747734919405</v>
      </c>
      <c r="G78" s="74">
        <f t="shared" si="9"/>
        <v>2.8050077898066874</v>
      </c>
      <c r="H78" s="60">
        <f t="shared" si="9"/>
        <v>2.579638212916231</v>
      </c>
      <c r="I78" s="60">
        <f t="shared" si="9"/>
        <v>0.5805515239477503</v>
      </c>
      <c r="J78" s="60">
        <f t="shared" si="9"/>
        <v>2.798232695139912</v>
      </c>
      <c r="K78" s="60">
        <f t="shared" si="9"/>
        <v>4.4673539518900345</v>
      </c>
    </row>
    <row r="79" spans="1:11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11.91351858735662</v>
      </c>
      <c r="H79" s="61">
        <f>IF((H44=0),"-",(H24/((H44+I44)/2)*100))</f>
        <v>11.478958836608852</v>
      </c>
      <c r="I79" s="61" t="s">
        <v>11</v>
      </c>
      <c r="J79" s="61" t="str">
        <f>IF((J44=0),"-",(J24/((J44+K44)/2)*100))</f>
        <v>-</v>
      </c>
      <c r="K79" s="61">
        <v>32.8</v>
      </c>
    </row>
    <row r="80" spans="1:11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10.368113543569237</v>
      </c>
      <c r="H80" s="61">
        <f>IF((H44=0),"-",((H17+H18)/((H44+H45+H46+H48+I44+I45+I46+I48)/2)*100))</f>
        <v>9.824001252358382</v>
      </c>
      <c r="I80" s="61" t="s">
        <v>11</v>
      </c>
      <c r="J80" s="61" t="str">
        <f>IF((J44=0),"-",((J17+J18)/((J44+J45+J46+J48+K44+K45+K46+K48)/2)*100))</f>
        <v>-</v>
      </c>
      <c r="K80" s="61">
        <v>18.5</v>
      </c>
    </row>
    <row r="81" spans="1:11" ht="15" customHeight="1">
      <c r="A81" s="167" t="s">
        <v>66</v>
      </c>
      <c r="B81" s="167"/>
      <c r="C81" s="8"/>
      <c r="D81" s="8"/>
      <c r="E81" s="78">
        <f aca="true" t="shared" si="10" ref="E81:K81">IF(E44=0,"-",((E44+E45)/E52*100))</f>
        <v>25.81486580077096</v>
      </c>
      <c r="F81" s="115">
        <f t="shared" si="10"/>
        <v>23.408984883158944</v>
      </c>
      <c r="G81" s="78">
        <f t="shared" si="10"/>
        <v>24.49654833003019</v>
      </c>
      <c r="H81" s="109">
        <f t="shared" si="10"/>
        <v>23.580569911866363</v>
      </c>
      <c r="I81" s="109">
        <f t="shared" si="10"/>
        <v>22.45748499812373</v>
      </c>
      <c r="J81" s="109" t="str">
        <f t="shared" si="10"/>
        <v>-</v>
      </c>
      <c r="K81" s="109">
        <f t="shared" si="10"/>
        <v>24.22178988326848</v>
      </c>
    </row>
    <row r="82" spans="1:11" ht="15" customHeight="1">
      <c r="A82" s="167" t="s">
        <v>67</v>
      </c>
      <c r="B82" s="167"/>
      <c r="C82" s="8"/>
      <c r="D82" s="8"/>
      <c r="E82" s="75">
        <f aca="true" t="shared" si="11" ref="E82:K82">IF(E48=0,"-",(E48+E46-E40-E38-E34))</f>
        <v>750.151</v>
      </c>
      <c r="F82" s="116">
        <f t="shared" si="11"/>
        <v>727.5780000000001</v>
      </c>
      <c r="G82" s="75">
        <f t="shared" si="11"/>
        <v>771.874</v>
      </c>
      <c r="H82" s="1">
        <f t="shared" si="11"/>
        <v>732.147</v>
      </c>
      <c r="I82" s="1">
        <f t="shared" si="11"/>
        <v>834.3620000000001</v>
      </c>
      <c r="J82" s="1" t="str">
        <f t="shared" si="11"/>
        <v>-</v>
      </c>
      <c r="K82" s="1">
        <f t="shared" si="11"/>
        <v>264</v>
      </c>
    </row>
    <row r="83" spans="1:11" ht="15" customHeight="1">
      <c r="A83" s="167" t="s">
        <v>68</v>
      </c>
      <c r="B83" s="167"/>
      <c r="C83" s="3"/>
      <c r="D83" s="3"/>
      <c r="E83" s="76">
        <f aca="true" t="shared" si="12" ref="E83:K83">IF((E44=0),"-",((E48+E46)/(E44+E45)))</f>
        <v>1.1789877519971959</v>
      </c>
      <c r="F83" s="117">
        <f t="shared" si="12"/>
        <v>1.6958194253587306</v>
      </c>
      <c r="G83" s="76">
        <f t="shared" si="12"/>
        <v>1.4968400272267677</v>
      </c>
      <c r="H83" s="2">
        <f t="shared" si="12"/>
        <v>1.7108637587867817</v>
      </c>
      <c r="I83" s="2">
        <f t="shared" si="12"/>
        <v>2.0563146324392</v>
      </c>
      <c r="J83" s="2" t="str">
        <f t="shared" si="12"/>
        <v>-</v>
      </c>
      <c r="K83" s="2">
        <f t="shared" si="12"/>
        <v>1.2409638554216869</v>
      </c>
    </row>
    <row r="84" spans="1:11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1909</v>
      </c>
      <c r="H84" s="22">
        <v>1793</v>
      </c>
      <c r="I84" s="22">
        <v>1781</v>
      </c>
      <c r="J84" s="22" t="s">
        <v>105</v>
      </c>
      <c r="K84" s="22">
        <v>1746</v>
      </c>
    </row>
    <row r="85" spans="1:11" ht="15" customHeight="1">
      <c r="A85" s="147" t="s">
        <v>125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</row>
    <row r="86" spans="1:11" ht="15" customHeight="1">
      <c r="A86" s="148" t="s">
        <v>126</v>
      </c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148" t="s">
        <v>78</v>
      </c>
      <c r="B87" s="148"/>
      <c r="C87" s="148"/>
      <c r="D87" s="148"/>
      <c r="E87" s="149"/>
      <c r="F87" s="149"/>
      <c r="G87" s="149"/>
      <c r="H87" s="149"/>
      <c r="I87" s="149"/>
      <c r="J87" s="7"/>
      <c r="K87" s="148"/>
    </row>
    <row r="88" spans="1:11" ht="15">
      <c r="A88" s="148" t="s">
        <v>118</v>
      </c>
      <c r="B88" s="148"/>
      <c r="C88" s="148"/>
      <c r="D88" s="148"/>
      <c r="E88" s="149"/>
      <c r="F88" s="149"/>
      <c r="G88" s="149"/>
      <c r="H88" s="149"/>
      <c r="I88" s="149"/>
      <c r="J88" s="5"/>
      <c r="K88" s="148"/>
    </row>
    <row r="89" spans="1:11" ht="15">
      <c r="A89" s="148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>
      <c r="A90" s="148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</sheetData>
  <sheetProtection/>
  <mergeCells count="22">
    <mergeCell ref="A84:B84"/>
    <mergeCell ref="A78:B78"/>
    <mergeCell ref="A79:B79"/>
    <mergeCell ref="A81:B81"/>
    <mergeCell ref="A82:B82"/>
    <mergeCell ref="A80:B80"/>
    <mergeCell ref="A1:K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63:B63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99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11" width="9.7109375" style="0" customWidth="1"/>
  </cols>
  <sheetData>
    <row r="1" spans="1:11" ht="18" customHeight="1">
      <c r="A1" s="166" t="s">
        <v>90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4" t="s">
        <v>83</v>
      </c>
      <c r="B2" s="14"/>
      <c r="C2" s="14"/>
      <c r="D2" s="14"/>
      <c r="E2" s="15"/>
      <c r="F2" s="15"/>
      <c r="G2" s="15"/>
      <c r="H2" s="16"/>
      <c r="I2" s="16"/>
      <c r="J2" s="17"/>
      <c r="K2" s="14"/>
    </row>
    <row r="3" spans="1:11" ht="12.75" customHeight="1">
      <c r="A3" s="62"/>
      <c r="B3" s="62"/>
      <c r="C3" s="67"/>
      <c r="D3" s="64"/>
      <c r="E3" s="65">
        <v>2010</v>
      </c>
      <c r="F3" s="65">
        <v>2009</v>
      </c>
      <c r="G3" s="65">
        <v>2009</v>
      </c>
      <c r="H3" s="65">
        <v>2008</v>
      </c>
      <c r="I3" s="65">
        <v>2007</v>
      </c>
      <c r="J3" s="65">
        <v>2007</v>
      </c>
      <c r="K3" s="65">
        <v>2006</v>
      </c>
    </row>
    <row r="4" spans="1:11" ht="12.75" customHeight="1">
      <c r="A4" s="66"/>
      <c r="B4" s="66"/>
      <c r="C4" s="67"/>
      <c r="D4" s="64"/>
      <c r="E4" s="65" t="s">
        <v>113</v>
      </c>
      <c r="F4" s="65" t="s">
        <v>113</v>
      </c>
      <c r="G4" s="65"/>
      <c r="H4" s="65"/>
      <c r="I4" s="65"/>
      <c r="J4" s="65"/>
      <c r="K4" s="65"/>
    </row>
    <row r="5" spans="1:11" s="19" customFormat="1" ht="12.75" customHeight="1">
      <c r="A5" s="63" t="s">
        <v>12</v>
      </c>
      <c r="B5" s="70"/>
      <c r="C5" s="67"/>
      <c r="D5" s="67" t="s">
        <v>70</v>
      </c>
      <c r="E5" s="69"/>
      <c r="F5" s="69"/>
      <c r="G5" s="69"/>
      <c r="H5" s="69" t="s">
        <v>10</v>
      </c>
      <c r="I5" s="69" t="s">
        <v>10</v>
      </c>
      <c r="J5" s="69"/>
      <c r="K5" s="69"/>
    </row>
    <row r="6" ht="1.5" customHeight="1"/>
    <row r="7" spans="1:11" ht="15" customHeight="1">
      <c r="A7" s="32" t="s">
        <v>13</v>
      </c>
      <c r="B7" s="8"/>
      <c r="C7" s="8"/>
      <c r="D7" s="8"/>
      <c r="E7" s="91">
        <v>32.045</v>
      </c>
      <c r="F7" s="92">
        <v>36.137</v>
      </c>
      <c r="G7" s="91">
        <v>140.734</v>
      </c>
      <c r="H7" s="92">
        <v>159.03300000000002</v>
      </c>
      <c r="I7" s="92">
        <v>141.809</v>
      </c>
      <c r="J7" s="92">
        <v>141.8</v>
      </c>
      <c r="K7" s="92">
        <v>106.30000000000001</v>
      </c>
    </row>
    <row r="8" spans="1:11" ht="15" customHeight="1">
      <c r="A8" s="32" t="s">
        <v>14</v>
      </c>
      <c r="B8" s="3"/>
      <c r="C8" s="3"/>
      <c r="D8" s="3"/>
      <c r="E8" s="93">
        <v>-29.148000000000003</v>
      </c>
      <c r="F8" s="94">
        <v>-32.887</v>
      </c>
      <c r="G8" s="93">
        <v>-127.443</v>
      </c>
      <c r="H8" s="94">
        <v>-139.024</v>
      </c>
      <c r="I8" s="94">
        <v>-123.44600000000001</v>
      </c>
      <c r="J8" s="94">
        <v>-123.4</v>
      </c>
      <c r="K8" s="94">
        <v>-93.80000000000001</v>
      </c>
    </row>
    <row r="9" spans="1:11" ht="15" customHeight="1">
      <c r="A9" s="32" t="s">
        <v>15</v>
      </c>
      <c r="B9" s="3"/>
      <c r="C9" s="3"/>
      <c r="D9" s="3"/>
      <c r="E9" s="93"/>
      <c r="F9" s="94"/>
      <c r="G9" s="93"/>
      <c r="H9" s="94"/>
      <c r="I9" s="94"/>
      <c r="J9" s="94"/>
      <c r="K9" s="94"/>
    </row>
    <row r="10" spans="1:11" ht="15" customHeight="1">
      <c r="A10" s="32" t="s">
        <v>16</v>
      </c>
      <c r="B10" s="3"/>
      <c r="C10" s="3"/>
      <c r="D10" s="3"/>
      <c r="E10" s="93"/>
      <c r="F10" s="94"/>
      <c r="G10" s="93"/>
      <c r="H10" s="94"/>
      <c r="I10" s="94"/>
      <c r="J10" s="94"/>
      <c r="K10" s="94"/>
    </row>
    <row r="11" spans="1:11" ht="15" customHeight="1">
      <c r="A11" s="33" t="s">
        <v>17</v>
      </c>
      <c r="B11" s="26"/>
      <c r="C11" s="26"/>
      <c r="D11" s="26"/>
      <c r="E11" s="95"/>
      <c r="F11" s="96"/>
      <c r="G11" s="95"/>
      <c r="H11" s="96"/>
      <c r="I11" s="96">
        <v>3.6</v>
      </c>
      <c r="J11" s="96">
        <v>3.6</v>
      </c>
      <c r="K11" s="96"/>
    </row>
    <row r="12" spans="1:11" ht="15" customHeight="1">
      <c r="A12" s="12" t="s">
        <v>0</v>
      </c>
      <c r="B12" s="12"/>
      <c r="C12" s="12"/>
      <c r="D12" s="12"/>
      <c r="E12" s="91">
        <f aca="true" t="shared" si="0" ref="E12:K12">SUM(E7:E11)</f>
        <v>2.8969999999999985</v>
      </c>
      <c r="F12" s="92">
        <f t="shared" si="0"/>
        <v>3.25</v>
      </c>
      <c r="G12" s="91">
        <f t="shared" si="0"/>
        <v>13.291000000000011</v>
      </c>
      <c r="H12" s="92">
        <f t="shared" si="0"/>
        <v>20.009000000000015</v>
      </c>
      <c r="I12" s="92">
        <f t="shared" si="0"/>
        <v>21.962999999999987</v>
      </c>
      <c r="J12" s="92">
        <f t="shared" si="0"/>
        <v>22.000000000000007</v>
      </c>
      <c r="K12" s="92">
        <f t="shared" si="0"/>
        <v>12.5</v>
      </c>
    </row>
    <row r="13" spans="1:11" ht="15" customHeight="1">
      <c r="A13" s="33" t="s">
        <v>96</v>
      </c>
      <c r="B13" s="26"/>
      <c r="C13" s="26"/>
      <c r="D13" s="26"/>
      <c r="E13" s="95">
        <v>-0.7130000000000001</v>
      </c>
      <c r="F13" s="96">
        <v>-0.6880000000000001</v>
      </c>
      <c r="G13" s="95">
        <v>-2.685</v>
      </c>
      <c r="H13" s="96">
        <v>-2.415</v>
      </c>
      <c r="I13" s="96">
        <v>-2.087</v>
      </c>
      <c r="J13" s="96">
        <v>-2.1</v>
      </c>
      <c r="K13" s="96">
        <v>-1.6</v>
      </c>
    </row>
    <row r="14" spans="1:11" ht="15" customHeight="1">
      <c r="A14" s="12" t="s">
        <v>1</v>
      </c>
      <c r="B14" s="12"/>
      <c r="C14" s="12"/>
      <c r="D14" s="12"/>
      <c r="E14" s="91">
        <f aca="true" t="shared" si="1" ref="E14:K14">SUM(E12:E13)</f>
        <v>2.1839999999999984</v>
      </c>
      <c r="F14" s="92">
        <f t="shared" si="1"/>
        <v>2.562</v>
      </c>
      <c r="G14" s="91">
        <f t="shared" si="1"/>
        <v>10.60600000000001</v>
      </c>
      <c r="H14" s="92">
        <f t="shared" si="1"/>
        <v>17.594000000000015</v>
      </c>
      <c r="I14" s="92">
        <f t="shared" si="1"/>
        <v>19.875999999999987</v>
      </c>
      <c r="J14" s="92">
        <f t="shared" si="1"/>
        <v>19.900000000000006</v>
      </c>
      <c r="K14" s="92">
        <f t="shared" si="1"/>
        <v>10.9</v>
      </c>
    </row>
    <row r="15" spans="1:11" ht="15" customHeight="1">
      <c r="A15" s="32" t="s">
        <v>19</v>
      </c>
      <c r="B15" s="4"/>
      <c r="C15" s="4"/>
      <c r="D15" s="4"/>
      <c r="E15" s="93"/>
      <c r="F15" s="94"/>
      <c r="G15" s="93"/>
      <c r="H15" s="94"/>
      <c r="I15" s="94"/>
      <c r="J15" s="94"/>
      <c r="K15" s="94"/>
    </row>
    <row r="16" spans="1:11" ht="15" customHeight="1">
      <c r="A16" s="33" t="s">
        <v>20</v>
      </c>
      <c r="B16" s="26"/>
      <c r="C16" s="26"/>
      <c r="D16" s="26"/>
      <c r="E16" s="95"/>
      <c r="F16" s="96"/>
      <c r="G16" s="95"/>
      <c r="H16" s="96"/>
      <c r="I16" s="96"/>
      <c r="J16" s="96"/>
      <c r="K16" s="96"/>
    </row>
    <row r="17" spans="1:11" ht="15" customHeight="1">
      <c r="A17" s="12" t="s">
        <v>2</v>
      </c>
      <c r="B17" s="12"/>
      <c r="C17" s="12"/>
      <c r="D17" s="12"/>
      <c r="E17" s="91">
        <f aca="true" t="shared" si="2" ref="E17:K17">SUM(E14:E16)</f>
        <v>2.1839999999999984</v>
      </c>
      <c r="F17" s="92">
        <f t="shared" si="2"/>
        <v>2.562</v>
      </c>
      <c r="G17" s="91">
        <f t="shared" si="2"/>
        <v>10.60600000000001</v>
      </c>
      <c r="H17" s="92">
        <f t="shared" si="2"/>
        <v>17.594000000000015</v>
      </c>
      <c r="I17" s="92">
        <f t="shared" si="2"/>
        <v>19.875999999999987</v>
      </c>
      <c r="J17" s="92">
        <f t="shared" si="2"/>
        <v>19.900000000000006</v>
      </c>
      <c r="K17" s="92">
        <f t="shared" si="2"/>
        <v>10.9</v>
      </c>
    </row>
    <row r="18" spans="1:11" ht="15" customHeight="1">
      <c r="A18" s="32" t="s">
        <v>21</v>
      </c>
      <c r="B18" s="3"/>
      <c r="C18" s="3"/>
      <c r="D18" s="3"/>
      <c r="E18" s="93">
        <v>0.032</v>
      </c>
      <c r="F18" s="94">
        <v>0.041</v>
      </c>
      <c r="G18" s="93">
        <v>0.49500000000000005</v>
      </c>
      <c r="H18" s="94"/>
      <c r="I18" s="94"/>
      <c r="J18" s="94"/>
      <c r="K18" s="94"/>
    </row>
    <row r="19" spans="1:11" ht="15" customHeight="1">
      <c r="A19" s="33" t="s">
        <v>22</v>
      </c>
      <c r="B19" s="26"/>
      <c r="C19" s="26"/>
      <c r="D19" s="26"/>
      <c r="E19" s="95">
        <v>-1.194</v>
      </c>
      <c r="F19" s="96">
        <v>-1.5819999999999999</v>
      </c>
      <c r="G19" s="95">
        <v>-5.616</v>
      </c>
      <c r="H19" s="96">
        <v>-8.908000000000001</v>
      </c>
      <c r="I19" s="96">
        <v>-8.011000000000001</v>
      </c>
      <c r="J19" s="96">
        <v>-3.3000000000000003</v>
      </c>
      <c r="K19" s="96">
        <v>-1.7000000000000002</v>
      </c>
    </row>
    <row r="20" spans="1:11" ht="15" customHeight="1">
      <c r="A20" s="12" t="s">
        <v>3</v>
      </c>
      <c r="B20" s="12"/>
      <c r="C20" s="12"/>
      <c r="D20" s="12"/>
      <c r="E20" s="91">
        <f aca="true" t="shared" si="3" ref="E20:K20">SUM(E17:E19)</f>
        <v>1.0219999999999985</v>
      </c>
      <c r="F20" s="92">
        <f t="shared" si="3"/>
        <v>1.021</v>
      </c>
      <c r="G20" s="91">
        <f t="shared" si="3"/>
        <v>5.48500000000001</v>
      </c>
      <c r="H20" s="92">
        <f t="shared" si="3"/>
        <v>8.686000000000014</v>
      </c>
      <c r="I20" s="92">
        <f t="shared" si="3"/>
        <v>11.864999999999986</v>
      </c>
      <c r="J20" s="92">
        <f t="shared" si="3"/>
        <v>16.600000000000005</v>
      </c>
      <c r="K20" s="92">
        <f t="shared" si="3"/>
        <v>9.2</v>
      </c>
    </row>
    <row r="21" spans="1:11" ht="15" customHeight="1">
      <c r="A21" s="32" t="s">
        <v>23</v>
      </c>
      <c r="B21" s="3"/>
      <c r="C21" s="3"/>
      <c r="D21" s="3"/>
      <c r="E21" s="93">
        <v>-0.333</v>
      </c>
      <c r="F21" s="94">
        <v>-0.456</v>
      </c>
      <c r="G21" s="93">
        <v>-2.4530000000000003</v>
      </c>
      <c r="H21" s="94">
        <v>-4.109</v>
      </c>
      <c r="I21" s="94">
        <v>-5.601</v>
      </c>
      <c r="J21" s="94">
        <v>-5.6000000000000005</v>
      </c>
      <c r="K21" s="94">
        <v>-2.4</v>
      </c>
    </row>
    <row r="22" spans="1:11" ht="15" customHeight="1">
      <c r="A22" s="33" t="s">
        <v>114</v>
      </c>
      <c r="B22" s="28"/>
      <c r="C22" s="28"/>
      <c r="D22" s="28"/>
      <c r="E22" s="95"/>
      <c r="F22" s="96"/>
      <c r="G22" s="95"/>
      <c r="H22" s="96"/>
      <c r="I22" s="96"/>
      <c r="J22" s="96"/>
      <c r="K22" s="96"/>
    </row>
    <row r="23" spans="1:11" ht="15" customHeight="1">
      <c r="A23" s="36" t="s">
        <v>24</v>
      </c>
      <c r="B23" s="13"/>
      <c r="C23" s="13"/>
      <c r="D23" s="13"/>
      <c r="E23" s="91">
        <f aca="true" t="shared" si="4" ref="E23:K23">SUM(E20:E22)</f>
        <v>0.6889999999999985</v>
      </c>
      <c r="F23" s="92">
        <f t="shared" si="4"/>
        <v>0.565</v>
      </c>
      <c r="G23" s="91">
        <f t="shared" si="4"/>
        <v>3.03200000000001</v>
      </c>
      <c r="H23" s="92">
        <f t="shared" si="4"/>
        <v>4.577000000000014</v>
      </c>
      <c r="I23" s="92">
        <f t="shared" si="4"/>
        <v>6.263999999999986</v>
      </c>
      <c r="J23" s="92">
        <f t="shared" si="4"/>
        <v>11.000000000000004</v>
      </c>
      <c r="K23" s="92">
        <f t="shared" si="4"/>
        <v>6.799999999999999</v>
      </c>
    </row>
    <row r="24" spans="1:11" ht="15" customHeight="1">
      <c r="A24" s="32" t="s">
        <v>25</v>
      </c>
      <c r="B24" s="3"/>
      <c r="C24" s="3"/>
      <c r="D24" s="3"/>
      <c r="E24" s="97">
        <f aca="true" t="shared" si="5" ref="E24:K24">E23-E25</f>
        <v>0.6889999999999985</v>
      </c>
      <c r="F24" s="98">
        <f t="shared" si="5"/>
        <v>0.565</v>
      </c>
      <c r="G24" s="97">
        <f t="shared" si="5"/>
        <v>3.03200000000001</v>
      </c>
      <c r="H24" s="98">
        <f t="shared" si="5"/>
        <v>4.577000000000014</v>
      </c>
      <c r="I24" s="98">
        <f t="shared" si="5"/>
        <v>6.263999999999986</v>
      </c>
      <c r="J24" s="98">
        <f t="shared" si="5"/>
        <v>11.000000000000004</v>
      </c>
      <c r="K24" s="98">
        <f t="shared" si="5"/>
        <v>6.799999999999999</v>
      </c>
    </row>
    <row r="25" spans="1:11" ht="15" customHeight="1">
      <c r="A25" s="32" t="s">
        <v>117</v>
      </c>
      <c r="B25" s="3"/>
      <c r="C25" s="3"/>
      <c r="D25" s="3"/>
      <c r="E25" s="93"/>
      <c r="F25" s="94"/>
      <c r="G25" s="93"/>
      <c r="H25" s="94"/>
      <c r="I25" s="94"/>
      <c r="J25" s="94"/>
      <c r="K25" s="94"/>
    </row>
    <row r="26" spans="1:11" ht="15">
      <c r="A26" s="3"/>
      <c r="B26" s="3"/>
      <c r="C26" s="3"/>
      <c r="D26" s="3"/>
      <c r="E26" s="52"/>
      <c r="F26" s="52"/>
      <c r="G26" s="52"/>
      <c r="H26" s="52"/>
      <c r="I26" s="52"/>
      <c r="J26" s="52"/>
      <c r="K26" s="52"/>
    </row>
    <row r="27" spans="1:11" ht="12.75" customHeight="1">
      <c r="A27" s="62"/>
      <c r="B27" s="62"/>
      <c r="C27" s="67"/>
      <c r="D27" s="64"/>
      <c r="E27" s="65">
        <f aca="true" t="shared" si="6" ref="E27:K27">E$3</f>
        <v>2010</v>
      </c>
      <c r="F27" s="65">
        <f t="shared" si="6"/>
        <v>2009</v>
      </c>
      <c r="G27" s="65">
        <f t="shared" si="6"/>
        <v>2009</v>
      </c>
      <c r="H27" s="65">
        <f t="shared" si="6"/>
        <v>2008</v>
      </c>
      <c r="I27" s="65">
        <f t="shared" si="6"/>
        <v>2007</v>
      </c>
      <c r="J27" s="65">
        <f t="shared" si="6"/>
        <v>2007</v>
      </c>
      <c r="K27" s="65">
        <f t="shared" si="6"/>
        <v>2006</v>
      </c>
    </row>
    <row r="28" spans="1:11" ht="12.75" customHeight="1">
      <c r="A28" s="66"/>
      <c r="B28" s="66"/>
      <c r="C28" s="67"/>
      <c r="D28" s="64"/>
      <c r="E28" s="85" t="str">
        <f>E$4</f>
        <v>Q1</v>
      </c>
      <c r="F28" s="85" t="str">
        <f>F$4</f>
        <v>Q1</v>
      </c>
      <c r="G28" s="85"/>
      <c r="H28" s="85"/>
      <c r="I28" s="85"/>
      <c r="J28" s="85"/>
      <c r="K28" s="85"/>
    </row>
    <row r="29" spans="1:11" s="20" customFormat="1" ht="15" customHeight="1">
      <c r="A29" s="63" t="s">
        <v>112</v>
      </c>
      <c r="B29" s="72"/>
      <c r="C29" s="67"/>
      <c r="D29" s="67"/>
      <c r="E29" s="86">
        <f>IF(E$5=0,"",E$5)</f>
      </c>
      <c r="F29" s="86">
        <f>IF(F$5=0,"",F$5)</f>
      </c>
      <c r="G29" s="86">
        <f>IF(G$5=0,"",G$5)</f>
      </c>
      <c r="H29" s="86"/>
      <c r="I29" s="86"/>
      <c r="J29" s="86">
        <f>IF(J$5=0,"",J$5)</f>
      </c>
      <c r="K29" s="86">
        <f>IF(K$5=0,"",K$5)</f>
      </c>
    </row>
    <row r="30" spans="5:11" ht="1.5" customHeight="1">
      <c r="E30" s="42"/>
      <c r="F30" s="42"/>
      <c r="G30" s="42"/>
      <c r="H30" s="42"/>
      <c r="I30" s="42"/>
      <c r="J30" s="42"/>
      <c r="K30" s="42"/>
    </row>
    <row r="31" spans="1:11" ht="15" customHeight="1">
      <c r="A31" s="32" t="s">
        <v>4</v>
      </c>
      <c r="B31" s="9"/>
      <c r="C31" s="9"/>
      <c r="D31" s="9"/>
      <c r="E31" s="93">
        <v>56.916000000000004</v>
      </c>
      <c r="F31" s="94">
        <v>56.915000000000006</v>
      </c>
      <c r="G31" s="93">
        <v>56.837</v>
      </c>
      <c r="H31" s="94">
        <v>56.790000000000006</v>
      </c>
      <c r="I31" s="94"/>
      <c r="J31" s="94">
        <v>15.100000000000001</v>
      </c>
      <c r="K31" s="94">
        <v>15.100000000000001</v>
      </c>
    </row>
    <row r="32" spans="1:11" ht="15" customHeight="1">
      <c r="A32" s="32" t="s">
        <v>27</v>
      </c>
      <c r="B32" s="8"/>
      <c r="C32" s="8"/>
      <c r="D32" s="8"/>
      <c r="E32" s="93"/>
      <c r="F32" s="94"/>
      <c r="G32" s="93"/>
      <c r="H32" s="94"/>
      <c r="I32" s="94"/>
      <c r="J32" s="94"/>
      <c r="K32" s="94"/>
    </row>
    <row r="33" spans="1:11" ht="15" customHeight="1">
      <c r="A33" s="32" t="s">
        <v>28</v>
      </c>
      <c r="B33" s="8"/>
      <c r="C33" s="8"/>
      <c r="D33" s="8"/>
      <c r="E33" s="93">
        <v>9.463000000000001</v>
      </c>
      <c r="F33" s="94">
        <v>9.486</v>
      </c>
      <c r="G33" s="93">
        <v>9.618000000000002</v>
      </c>
      <c r="H33" s="94">
        <v>8.750000000000004</v>
      </c>
      <c r="I33" s="94"/>
      <c r="J33" s="94">
        <v>7.2</v>
      </c>
      <c r="K33" s="94">
        <v>8.6</v>
      </c>
    </row>
    <row r="34" spans="1:11" ht="15" customHeight="1">
      <c r="A34" s="32" t="s">
        <v>29</v>
      </c>
      <c r="B34" s="8"/>
      <c r="C34" s="8"/>
      <c r="D34" s="8"/>
      <c r="E34" s="93"/>
      <c r="F34" s="94"/>
      <c r="G34" s="93"/>
      <c r="H34" s="94"/>
      <c r="I34" s="94"/>
      <c r="J34" s="94"/>
      <c r="K34" s="94"/>
    </row>
    <row r="35" spans="1:11" ht="15" customHeight="1">
      <c r="A35" s="33" t="s">
        <v>30</v>
      </c>
      <c r="B35" s="26"/>
      <c r="C35" s="26"/>
      <c r="D35" s="26"/>
      <c r="E35" s="95">
        <v>0.605</v>
      </c>
      <c r="F35" s="96">
        <v>1.453</v>
      </c>
      <c r="G35" s="95">
        <v>0.922</v>
      </c>
      <c r="H35" s="96">
        <v>1.85</v>
      </c>
      <c r="I35" s="96"/>
      <c r="J35" s="96">
        <v>0.9</v>
      </c>
      <c r="K35" s="96">
        <v>1</v>
      </c>
    </row>
    <row r="36" spans="1:11" ht="15" customHeight="1">
      <c r="A36" s="34" t="s">
        <v>31</v>
      </c>
      <c r="B36" s="12"/>
      <c r="C36" s="12"/>
      <c r="D36" s="12"/>
      <c r="E36" s="91">
        <f>SUM(E31:E35)</f>
        <v>66.98400000000001</v>
      </c>
      <c r="F36" s="132">
        <f>SUM(F31:F35)</f>
        <v>67.85400000000001</v>
      </c>
      <c r="G36" s="91">
        <f>SUM(G31:G35)</f>
        <v>67.37700000000001</v>
      </c>
      <c r="H36" s="92">
        <f>SUM(H31:H35)</f>
        <v>67.39</v>
      </c>
      <c r="I36" s="92" t="s">
        <v>11</v>
      </c>
      <c r="J36" s="92">
        <f>SUM(J31:J35)</f>
        <v>23.2</v>
      </c>
      <c r="K36" s="92">
        <f>SUM(K31:K35)</f>
        <v>24.700000000000003</v>
      </c>
    </row>
    <row r="37" spans="1:11" ht="15" customHeight="1">
      <c r="A37" s="32" t="s">
        <v>32</v>
      </c>
      <c r="B37" s="3"/>
      <c r="C37" s="3"/>
      <c r="D37" s="3"/>
      <c r="E37" s="93">
        <v>31.472</v>
      </c>
      <c r="F37" s="133">
        <v>37.09</v>
      </c>
      <c r="G37" s="93">
        <v>31.551000000000002</v>
      </c>
      <c r="H37" s="94">
        <v>34.656</v>
      </c>
      <c r="I37" s="94"/>
      <c r="J37" s="94">
        <v>34.9</v>
      </c>
      <c r="K37" s="94">
        <v>23.8</v>
      </c>
    </row>
    <row r="38" spans="1:11" ht="15" customHeight="1">
      <c r="A38" s="32" t="s">
        <v>33</v>
      </c>
      <c r="B38" s="3"/>
      <c r="C38" s="3"/>
      <c r="D38" s="3"/>
      <c r="E38" s="93"/>
      <c r="F38" s="133"/>
      <c r="G38" s="93"/>
      <c r="H38" s="94"/>
      <c r="I38" s="94"/>
      <c r="J38" s="94"/>
      <c r="K38" s="94"/>
    </row>
    <row r="39" spans="1:11" ht="15" customHeight="1">
      <c r="A39" s="32" t="s">
        <v>34</v>
      </c>
      <c r="B39" s="3"/>
      <c r="C39" s="3"/>
      <c r="D39" s="3"/>
      <c r="E39" s="93">
        <v>36.974000000000004</v>
      </c>
      <c r="F39" s="133">
        <v>34.237</v>
      </c>
      <c r="G39" s="93">
        <v>35.871</v>
      </c>
      <c r="H39" s="94">
        <v>40.303</v>
      </c>
      <c r="I39" s="94"/>
      <c r="J39" s="94">
        <v>35.9</v>
      </c>
      <c r="K39" s="94">
        <v>29.6</v>
      </c>
    </row>
    <row r="40" spans="1:11" ht="15" customHeight="1">
      <c r="A40" s="32" t="s">
        <v>35</v>
      </c>
      <c r="B40" s="3"/>
      <c r="C40" s="3"/>
      <c r="D40" s="3"/>
      <c r="E40" s="93">
        <v>7.656000000000001</v>
      </c>
      <c r="F40" s="133">
        <v>7.94</v>
      </c>
      <c r="G40" s="93">
        <v>6.9190000000000005</v>
      </c>
      <c r="H40" s="94">
        <v>11.592</v>
      </c>
      <c r="I40" s="94"/>
      <c r="J40" s="94">
        <v>7.2</v>
      </c>
      <c r="K40" s="94">
        <v>0.20800000000000002</v>
      </c>
    </row>
    <row r="41" spans="1:11" ht="15" customHeight="1">
      <c r="A41" s="33" t="s">
        <v>36</v>
      </c>
      <c r="B41" s="26"/>
      <c r="C41" s="26"/>
      <c r="D41" s="26"/>
      <c r="E41" s="95"/>
      <c r="F41" s="134"/>
      <c r="G41" s="95"/>
      <c r="H41" s="96"/>
      <c r="I41" s="96"/>
      <c r="J41" s="96"/>
      <c r="K41" s="96"/>
    </row>
    <row r="42" spans="1:11" ht="15" customHeight="1">
      <c r="A42" s="35" t="s">
        <v>37</v>
      </c>
      <c r="B42" s="23"/>
      <c r="C42" s="23"/>
      <c r="D42" s="23"/>
      <c r="E42" s="101">
        <f>SUM(E37:E41)</f>
        <v>76.102</v>
      </c>
      <c r="F42" s="135">
        <f>SUM(F37:F41)</f>
        <v>79.267</v>
      </c>
      <c r="G42" s="101">
        <f>SUM(G37:G41)</f>
        <v>74.341</v>
      </c>
      <c r="H42" s="102">
        <f>SUM(H37:H41)</f>
        <v>86.551</v>
      </c>
      <c r="I42" s="102" t="s">
        <v>11</v>
      </c>
      <c r="J42" s="102">
        <f>SUM(J37:J41)</f>
        <v>78</v>
      </c>
      <c r="K42" s="102">
        <f>SUM(K37:K41)</f>
        <v>53.608000000000004</v>
      </c>
    </row>
    <row r="43" spans="1:11" ht="15" customHeight="1">
      <c r="A43" s="34" t="s">
        <v>38</v>
      </c>
      <c r="B43" s="11"/>
      <c r="C43" s="11"/>
      <c r="D43" s="11"/>
      <c r="E43" s="91">
        <f>E36+E42</f>
        <v>143.086</v>
      </c>
      <c r="F43" s="132">
        <f>F36+F42</f>
        <v>147.121</v>
      </c>
      <c r="G43" s="91">
        <f>G36+G42</f>
        <v>141.71800000000002</v>
      </c>
      <c r="H43" s="92">
        <f>H36+H42</f>
        <v>153.941</v>
      </c>
      <c r="I43" s="92" t="s">
        <v>11</v>
      </c>
      <c r="J43" s="92">
        <f>J42+J36</f>
        <v>101.2</v>
      </c>
      <c r="K43" s="92">
        <f>K42+K36</f>
        <v>78.308</v>
      </c>
    </row>
    <row r="44" spans="1:11" ht="15" customHeight="1">
      <c r="A44" s="32" t="s">
        <v>39</v>
      </c>
      <c r="B44" s="3"/>
      <c r="C44" s="3"/>
      <c r="D44" s="3"/>
      <c r="E44" s="93">
        <v>35.822</v>
      </c>
      <c r="F44" s="133">
        <v>27.018000000000004</v>
      </c>
      <c r="G44" s="93">
        <v>34.79</v>
      </c>
      <c r="H44" s="94">
        <v>27.201</v>
      </c>
      <c r="I44" s="94"/>
      <c r="J44" s="94">
        <v>34.400000000000006</v>
      </c>
      <c r="K44" s="94">
        <v>23.1</v>
      </c>
    </row>
    <row r="45" spans="1:11" ht="15" customHeight="1">
      <c r="A45" s="32" t="s">
        <v>116</v>
      </c>
      <c r="B45" s="3"/>
      <c r="C45" s="3"/>
      <c r="D45" s="3"/>
      <c r="E45" s="93"/>
      <c r="F45" s="133"/>
      <c r="G45" s="93"/>
      <c r="H45" s="94"/>
      <c r="I45" s="94"/>
      <c r="J45" s="94"/>
      <c r="K45" s="94"/>
    </row>
    <row r="46" spans="1:11" ht="15" customHeight="1">
      <c r="A46" s="32" t="s">
        <v>41</v>
      </c>
      <c r="B46" s="3"/>
      <c r="C46" s="3"/>
      <c r="D46" s="3"/>
      <c r="E46" s="93">
        <v>-0.398</v>
      </c>
      <c r="F46" s="133">
        <v>-0.44</v>
      </c>
      <c r="G46" s="93">
        <v>-0.461</v>
      </c>
      <c r="H46" s="94"/>
      <c r="I46" s="94"/>
      <c r="J46" s="94"/>
      <c r="K46" s="94"/>
    </row>
    <row r="47" spans="1:11" ht="15" customHeight="1">
      <c r="A47" s="32" t="s">
        <v>42</v>
      </c>
      <c r="B47" s="3"/>
      <c r="C47" s="3"/>
      <c r="D47" s="3"/>
      <c r="E47" s="93">
        <v>0.532</v>
      </c>
      <c r="F47" s="133">
        <v>0.628</v>
      </c>
      <c r="G47" s="93">
        <v>0.487</v>
      </c>
      <c r="H47" s="94">
        <v>0.264</v>
      </c>
      <c r="I47" s="94"/>
      <c r="J47" s="94">
        <v>0.2</v>
      </c>
      <c r="K47" s="94">
        <v>0.6</v>
      </c>
    </row>
    <row r="48" spans="1:11" ht="15" customHeight="1">
      <c r="A48" s="32" t="s">
        <v>43</v>
      </c>
      <c r="B48" s="3"/>
      <c r="C48" s="3"/>
      <c r="D48" s="3"/>
      <c r="E48" s="93">
        <v>79.83200000000001</v>
      </c>
      <c r="F48" s="133">
        <v>86.78</v>
      </c>
      <c r="G48" s="93">
        <v>81.55100000000002</v>
      </c>
      <c r="H48" s="94">
        <v>92.30300000000001</v>
      </c>
      <c r="I48" s="94"/>
      <c r="J48" s="94">
        <v>33.6</v>
      </c>
      <c r="K48" s="94">
        <v>30.508000000000003</v>
      </c>
    </row>
    <row r="49" spans="1:11" ht="15" customHeight="1">
      <c r="A49" s="32" t="s">
        <v>44</v>
      </c>
      <c r="B49" s="3"/>
      <c r="C49" s="3"/>
      <c r="D49" s="3"/>
      <c r="E49" s="93">
        <v>25.361000000000004</v>
      </c>
      <c r="F49" s="133">
        <v>31.158</v>
      </c>
      <c r="G49" s="93">
        <v>23.414</v>
      </c>
      <c r="H49" s="94">
        <v>32.233000000000004</v>
      </c>
      <c r="I49" s="94"/>
      <c r="J49" s="94">
        <v>30.6</v>
      </c>
      <c r="K49" s="94">
        <v>23.1</v>
      </c>
    </row>
    <row r="50" spans="1:11" ht="15" customHeight="1">
      <c r="A50" s="32" t="s">
        <v>102</v>
      </c>
      <c r="B50" s="3"/>
      <c r="C50" s="3"/>
      <c r="D50" s="3"/>
      <c r="E50" s="93">
        <v>1.937</v>
      </c>
      <c r="F50" s="133">
        <v>1.937</v>
      </c>
      <c r="G50" s="93">
        <v>1.937</v>
      </c>
      <c r="H50" s="94">
        <v>1.9400000000000002</v>
      </c>
      <c r="I50" s="94"/>
      <c r="J50" s="94">
        <v>2.4</v>
      </c>
      <c r="K50" s="94">
        <v>1</v>
      </c>
    </row>
    <row r="51" spans="1:11" ht="15" customHeight="1">
      <c r="A51" s="33" t="s">
        <v>45</v>
      </c>
      <c r="B51" s="26"/>
      <c r="C51" s="26"/>
      <c r="D51" s="26"/>
      <c r="E51" s="95"/>
      <c r="F51" s="134"/>
      <c r="G51" s="95"/>
      <c r="H51" s="96"/>
      <c r="I51" s="96"/>
      <c r="J51" s="96"/>
      <c r="K51" s="96"/>
    </row>
    <row r="52" spans="1:11" ht="15" customHeight="1">
      <c r="A52" s="34" t="s">
        <v>46</v>
      </c>
      <c r="B52" s="11"/>
      <c r="C52" s="11"/>
      <c r="D52" s="11"/>
      <c r="E52" s="91">
        <f>SUM(E44:E51)</f>
        <v>143.086</v>
      </c>
      <c r="F52" s="132">
        <f>SUM(F44:F51)</f>
        <v>147.08100000000002</v>
      </c>
      <c r="G52" s="91">
        <f>SUM(G44:G51)</f>
        <v>141.71800000000002</v>
      </c>
      <c r="H52" s="92">
        <f>SUM(H44:H51)</f>
        <v>153.94100000000003</v>
      </c>
      <c r="I52" s="92" t="s">
        <v>11</v>
      </c>
      <c r="J52" s="92">
        <f>SUM(J44:J51)</f>
        <v>101.20000000000002</v>
      </c>
      <c r="K52" s="92">
        <f>SUM(K44:K51)</f>
        <v>78.308</v>
      </c>
    </row>
    <row r="53" spans="1:11" ht="15" customHeight="1">
      <c r="A53" s="11"/>
      <c r="B53" s="11"/>
      <c r="C53" s="11"/>
      <c r="D53" s="11"/>
      <c r="E53" s="52"/>
      <c r="F53" s="52"/>
      <c r="G53" s="52"/>
      <c r="H53" s="52"/>
      <c r="I53" s="52"/>
      <c r="J53" s="52"/>
      <c r="K53" s="52"/>
    </row>
    <row r="54" spans="1:11" ht="12.75" customHeight="1">
      <c r="A54" s="73"/>
      <c r="B54" s="62"/>
      <c r="C54" s="64"/>
      <c r="D54" s="64"/>
      <c r="E54" s="65">
        <f aca="true" t="shared" si="7" ref="E54:K54">E$3</f>
        <v>2010</v>
      </c>
      <c r="F54" s="65">
        <f t="shared" si="7"/>
        <v>2009</v>
      </c>
      <c r="G54" s="65">
        <f t="shared" si="7"/>
        <v>2009</v>
      </c>
      <c r="H54" s="65">
        <f t="shared" si="7"/>
        <v>2008</v>
      </c>
      <c r="I54" s="65">
        <f t="shared" si="7"/>
        <v>2007</v>
      </c>
      <c r="J54" s="65">
        <f t="shared" si="7"/>
        <v>2007</v>
      </c>
      <c r="K54" s="65">
        <f t="shared" si="7"/>
        <v>2006</v>
      </c>
    </row>
    <row r="55" spans="1:11" ht="12.75" customHeight="1">
      <c r="A55" s="66"/>
      <c r="B55" s="66"/>
      <c r="C55" s="64"/>
      <c r="D55" s="64"/>
      <c r="E55" s="85" t="str">
        <f>E$4</f>
        <v>Q1</v>
      </c>
      <c r="F55" s="85" t="str">
        <f>F$4</f>
        <v>Q1</v>
      </c>
      <c r="G55" s="85"/>
      <c r="H55" s="85"/>
      <c r="I55" s="85"/>
      <c r="J55" s="85"/>
      <c r="K55" s="85"/>
    </row>
    <row r="56" spans="1:11" s="20" customFormat="1" ht="15" customHeight="1">
      <c r="A56" s="73" t="s">
        <v>111</v>
      </c>
      <c r="B56" s="72"/>
      <c r="C56" s="67"/>
      <c r="D56" s="67"/>
      <c r="E56" s="86">
        <f>IF(E$5=0,"",E$5)</f>
      </c>
      <c r="F56" s="86">
        <f>IF(F$5=0,"",F$5)</f>
      </c>
      <c r="G56" s="86"/>
      <c r="H56" s="86"/>
      <c r="I56" s="86"/>
      <c r="J56" s="86">
        <f>IF(J$5=0,"",J$5)</f>
      </c>
      <c r="K56" s="86">
        <f>IF(K$5=0,"",K$5)</f>
      </c>
    </row>
    <row r="57" spans="5:11" ht="1.5" customHeight="1">
      <c r="E57" s="42"/>
      <c r="F57" s="42"/>
      <c r="G57" s="42"/>
      <c r="H57" s="42"/>
      <c r="I57" s="42"/>
      <c r="J57" s="42"/>
      <c r="K57" s="42"/>
    </row>
    <row r="58" spans="1:11" ht="24.75" customHeight="1">
      <c r="A58" s="167" t="s">
        <v>48</v>
      </c>
      <c r="B58" s="167"/>
      <c r="C58" s="10"/>
      <c r="D58" s="10"/>
      <c r="E58" s="97">
        <v>1.48</v>
      </c>
      <c r="F58" s="98">
        <v>1.189</v>
      </c>
      <c r="G58" s="97">
        <v>6.606</v>
      </c>
      <c r="H58" s="98"/>
      <c r="I58" s="98"/>
      <c r="J58" s="98">
        <v>14.100000000000001</v>
      </c>
      <c r="K58" s="98">
        <v>8</v>
      </c>
    </row>
    <row r="59" spans="1:11" ht="15" customHeight="1">
      <c r="A59" s="165" t="s">
        <v>49</v>
      </c>
      <c r="B59" s="165"/>
      <c r="C59" s="27"/>
      <c r="D59" s="27"/>
      <c r="E59" s="95">
        <v>0.7800000000000002</v>
      </c>
      <c r="F59" s="96">
        <v>1.7450000000000003</v>
      </c>
      <c r="G59" s="95">
        <v>0.9180000000000006</v>
      </c>
      <c r="H59" s="96"/>
      <c r="I59" s="96"/>
      <c r="J59" s="96">
        <v>-13.4</v>
      </c>
      <c r="K59" s="96">
        <v>-8</v>
      </c>
    </row>
    <row r="60" spans="1:11" ht="15" customHeight="1">
      <c r="A60" s="168" t="s">
        <v>50</v>
      </c>
      <c r="B60" s="168"/>
      <c r="C60" s="29"/>
      <c r="D60" s="29"/>
      <c r="E60" s="103">
        <f>SUM(E58:E59)</f>
        <v>2.2600000000000002</v>
      </c>
      <c r="F60" s="142">
        <f>SUM(F58:F59)</f>
        <v>2.934</v>
      </c>
      <c r="G60" s="103">
        <f>SUM(G58:G59)</f>
        <v>7.524000000000001</v>
      </c>
      <c r="H60" s="104" t="s">
        <v>11</v>
      </c>
      <c r="I60" s="104" t="s">
        <v>11</v>
      </c>
      <c r="J60" s="104">
        <f>SUM(J58:J59)</f>
        <v>0.7000000000000011</v>
      </c>
      <c r="K60" s="104">
        <f>SUM(K58:K59)</f>
        <v>0</v>
      </c>
    </row>
    <row r="61" spans="1:11" ht="15" customHeight="1">
      <c r="A61" s="167" t="s">
        <v>51</v>
      </c>
      <c r="B61" s="167"/>
      <c r="C61" s="3"/>
      <c r="D61" s="3"/>
      <c r="E61" s="93">
        <v>-0.29700000000000004</v>
      </c>
      <c r="F61" s="94">
        <v>-1.0250000000000001</v>
      </c>
      <c r="G61" s="93">
        <v>-2.58</v>
      </c>
      <c r="H61" s="94"/>
      <c r="I61" s="94"/>
      <c r="J61" s="94">
        <v>-3.2</v>
      </c>
      <c r="K61" s="94">
        <v>-2</v>
      </c>
    </row>
    <row r="62" spans="1:11" ht="15" customHeight="1">
      <c r="A62" s="165" t="s">
        <v>103</v>
      </c>
      <c r="B62" s="165"/>
      <c r="C62" s="26"/>
      <c r="D62" s="26"/>
      <c r="E62" s="95"/>
      <c r="F62" s="96"/>
      <c r="G62" s="95"/>
      <c r="H62" s="96"/>
      <c r="I62" s="96"/>
      <c r="J62" s="96"/>
      <c r="K62" s="96"/>
    </row>
    <row r="63" spans="1:11" ht="24" customHeight="1">
      <c r="A63" s="168" t="s">
        <v>52</v>
      </c>
      <c r="B63" s="168"/>
      <c r="C63" s="30"/>
      <c r="D63" s="30"/>
      <c r="E63" s="103">
        <f>SUM(E60:E62)</f>
        <v>1.963</v>
      </c>
      <c r="F63" s="142">
        <f>SUM(F60:F62)</f>
        <v>1.909</v>
      </c>
      <c r="G63" s="103">
        <f>SUM(G60:G62)</f>
        <v>4.944000000000001</v>
      </c>
      <c r="H63" s="104" t="s">
        <v>11</v>
      </c>
      <c r="I63" s="104" t="s">
        <v>11</v>
      </c>
      <c r="J63" s="104">
        <f>SUM(J60:J62)</f>
        <v>-2.499999999999999</v>
      </c>
      <c r="K63" s="104">
        <f>SUM(K60:K62)</f>
        <v>-2</v>
      </c>
    </row>
    <row r="64" spans="1:11" ht="15" customHeight="1">
      <c r="A64" s="165" t="s">
        <v>53</v>
      </c>
      <c r="B64" s="165"/>
      <c r="C64" s="31"/>
      <c r="D64" s="31"/>
      <c r="E64" s="95"/>
      <c r="F64" s="96"/>
      <c r="G64" s="95"/>
      <c r="H64" s="96"/>
      <c r="I64" s="96"/>
      <c r="J64" s="96">
        <v>6.4</v>
      </c>
      <c r="K64" s="96">
        <v>-2</v>
      </c>
    </row>
    <row r="65" spans="1:11" ht="15" customHeight="1">
      <c r="A65" s="168" t="s">
        <v>54</v>
      </c>
      <c r="B65" s="168"/>
      <c r="C65" s="11"/>
      <c r="D65" s="11"/>
      <c r="E65" s="91">
        <f>SUM(E63:E64)</f>
        <v>1.963</v>
      </c>
      <c r="F65" s="132">
        <f>SUM(F63:F64)</f>
        <v>1.909</v>
      </c>
      <c r="G65" s="91">
        <f>SUM(G63:G64)</f>
        <v>4.944000000000001</v>
      </c>
      <c r="H65" s="92" t="s">
        <v>11</v>
      </c>
      <c r="I65" s="92" t="s">
        <v>11</v>
      </c>
      <c r="J65" s="92">
        <f>SUM(J63:J64)</f>
        <v>3.9000000000000012</v>
      </c>
      <c r="K65" s="92">
        <f>SUM(K63:K64)</f>
        <v>-4</v>
      </c>
    </row>
    <row r="66" spans="1:11" ht="15" customHeight="1">
      <c r="A66" s="167" t="s">
        <v>55</v>
      </c>
      <c r="B66" s="167"/>
      <c r="C66" s="3"/>
      <c r="D66" s="3"/>
      <c r="E66" s="93">
        <v>-1.719</v>
      </c>
      <c r="F66" s="94">
        <v>-6.436</v>
      </c>
      <c r="G66" s="93">
        <v>-10.912</v>
      </c>
      <c r="H66" s="94"/>
      <c r="I66" s="94"/>
      <c r="J66" s="94">
        <v>3.1</v>
      </c>
      <c r="K66" s="94">
        <v>1</v>
      </c>
    </row>
    <row r="67" spans="1:11" ht="15" customHeight="1">
      <c r="A67" s="167" t="s">
        <v>56</v>
      </c>
      <c r="B67" s="167"/>
      <c r="C67" s="3"/>
      <c r="D67" s="3"/>
      <c r="E67" s="93"/>
      <c r="F67" s="94"/>
      <c r="G67" s="93"/>
      <c r="H67" s="94"/>
      <c r="I67" s="94"/>
      <c r="J67" s="94"/>
      <c r="K67" s="94"/>
    </row>
    <row r="68" spans="1:11" ht="15" customHeight="1">
      <c r="A68" s="167" t="s">
        <v>57</v>
      </c>
      <c r="B68" s="167"/>
      <c r="C68" s="3"/>
      <c r="D68" s="3"/>
      <c r="E68" s="93"/>
      <c r="F68" s="94"/>
      <c r="G68" s="93"/>
      <c r="H68" s="94"/>
      <c r="I68" s="94"/>
      <c r="J68" s="94"/>
      <c r="K68" s="94"/>
    </row>
    <row r="69" spans="1:11" ht="15" customHeight="1">
      <c r="A69" s="165" t="s">
        <v>58</v>
      </c>
      <c r="B69" s="165"/>
      <c r="C69" s="26"/>
      <c r="D69" s="26"/>
      <c r="E69" s="95"/>
      <c r="F69" s="96"/>
      <c r="G69" s="95"/>
      <c r="H69" s="96"/>
      <c r="I69" s="96"/>
      <c r="J69" s="96"/>
      <c r="K69" s="96"/>
    </row>
    <row r="70" spans="1:11" ht="15" customHeight="1">
      <c r="A70" s="37" t="s">
        <v>59</v>
      </c>
      <c r="B70" s="37"/>
      <c r="C70" s="24"/>
      <c r="D70" s="24"/>
      <c r="E70" s="105">
        <f>SUM(E66:E69)</f>
        <v>-1.719</v>
      </c>
      <c r="F70" s="143">
        <f>SUM(F66:F69)</f>
        <v>-6.436</v>
      </c>
      <c r="G70" s="105">
        <f>SUM(G66:G69)</f>
        <v>-10.912</v>
      </c>
      <c r="H70" s="106" t="s">
        <v>11</v>
      </c>
      <c r="I70" s="106" t="s">
        <v>11</v>
      </c>
      <c r="J70" s="106">
        <f>SUM(J66:J69)</f>
        <v>3.1</v>
      </c>
      <c r="K70" s="106">
        <f>SUM(K66:K69)</f>
        <v>1</v>
      </c>
    </row>
    <row r="71" spans="1:11" ht="15" customHeight="1">
      <c r="A71" s="168" t="s">
        <v>60</v>
      </c>
      <c r="B71" s="168"/>
      <c r="C71" s="11"/>
      <c r="D71" s="11"/>
      <c r="E71" s="91">
        <f>SUM(E70+E65)</f>
        <v>0.244</v>
      </c>
      <c r="F71" s="132">
        <f>SUM(F70+F65)</f>
        <v>-4.527</v>
      </c>
      <c r="G71" s="91">
        <f>SUM(G70+G65)</f>
        <v>-5.968</v>
      </c>
      <c r="H71" s="92" t="s">
        <v>11</v>
      </c>
      <c r="I71" s="92" t="s">
        <v>11</v>
      </c>
      <c r="J71" s="92">
        <f>SUM(J70+J65)</f>
        <v>7.000000000000002</v>
      </c>
      <c r="K71" s="92">
        <f>SUM(K70+K65)</f>
        <v>-3</v>
      </c>
    </row>
    <row r="72" spans="1:11" ht="15" customHeight="1">
      <c r="A72" s="11"/>
      <c r="B72" s="11"/>
      <c r="C72" s="11"/>
      <c r="D72" s="11"/>
      <c r="E72" s="52"/>
      <c r="F72" s="52"/>
      <c r="G72" s="52"/>
      <c r="H72" s="52"/>
      <c r="I72" s="52"/>
      <c r="J72" s="52"/>
      <c r="K72" s="52"/>
    </row>
    <row r="73" spans="1:11" ht="12.75" customHeight="1">
      <c r="A73" s="73"/>
      <c r="B73" s="62"/>
      <c r="C73" s="64"/>
      <c r="D73" s="64"/>
      <c r="E73" s="65">
        <f aca="true" t="shared" si="8" ref="E73:K73">E$3</f>
        <v>2010</v>
      </c>
      <c r="F73" s="65">
        <f t="shared" si="8"/>
        <v>2009</v>
      </c>
      <c r="G73" s="65">
        <f t="shared" si="8"/>
        <v>2009</v>
      </c>
      <c r="H73" s="65">
        <f t="shared" si="8"/>
        <v>2008</v>
      </c>
      <c r="I73" s="65">
        <f t="shared" si="8"/>
        <v>2007</v>
      </c>
      <c r="J73" s="65">
        <f t="shared" si="8"/>
        <v>2007</v>
      </c>
      <c r="K73" s="65">
        <f t="shared" si="8"/>
        <v>2006</v>
      </c>
    </row>
    <row r="74" spans="1:11" ht="12.75" customHeight="1">
      <c r="A74" s="66"/>
      <c r="B74" s="66"/>
      <c r="C74" s="64"/>
      <c r="D74" s="64"/>
      <c r="E74" s="65" t="str">
        <f>E$4</f>
        <v>Q1</v>
      </c>
      <c r="F74" s="65" t="str">
        <f>F$4</f>
        <v>Q1</v>
      </c>
      <c r="G74" s="65"/>
      <c r="H74" s="65"/>
      <c r="I74" s="65"/>
      <c r="J74" s="65"/>
      <c r="K74" s="65"/>
    </row>
    <row r="75" spans="1:11" s="20" customFormat="1" ht="15" customHeight="1">
      <c r="A75" s="73" t="s">
        <v>61</v>
      </c>
      <c r="B75" s="72"/>
      <c r="C75" s="67"/>
      <c r="D75" s="67"/>
      <c r="E75" s="69"/>
      <c r="F75" s="69"/>
      <c r="G75" s="69"/>
      <c r="H75" s="69"/>
      <c r="I75" s="69"/>
      <c r="J75" s="69">
        <f>IF(J$5=0,"",J$5)</f>
      </c>
      <c r="K75" s="69">
        <f>IF(K$5=0,"",K$5)</f>
      </c>
    </row>
    <row r="76" ht="1.5" customHeight="1"/>
    <row r="77" spans="1:11" ht="15" customHeight="1">
      <c r="A77" s="167" t="s">
        <v>62</v>
      </c>
      <c r="B77" s="167"/>
      <c r="C77" s="8"/>
      <c r="D77" s="8"/>
      <c r="E77" s="111">
        <f>IF(E14=0,"-",IF(E7=0,"-",E14/E7))*100</f>
        <v>6.815415821501008</v>
      </c>
      <c r="F77" s="60">
        <f>IF(F14=0,"-",IF(F7=0,"-",F14/F7))*100</f>
        <v>7.08968647093007</v>
      </c>
      <c r="G77" s="111">
        <f>IF(G14=0,"-",IF(G7=0,"-",G14/G7))*100</f>
        <v>7.536203049725019</v>
      </c>
      <c r="H77" s="60">
        <f>IF(H14=0,"-",IF(H7=0,"-",H14/H7)*100)</f>
        <v>11.063112687303901</v>
      </c>
      <c r="I77" s="60">
        <f>IF(I14=0,"-",IF(I7=0,"-",I14/I7)*100)</f>
        <v>14.016035653590384</v>
      </c>
      <c r="J77" s="60">
        <f>IF(J14=0,"-",IF(J7=0,"-",J14/J7)*100)</f>
        <v>14.033850493653036</v>
      </c>
      <c r="K77" s="60">
        <f>IF(K14=0,"-",IF(K7=0,"-",K14/K7)*100)</f>
        <v>10.253998118532454</v>
      </c>
    </row>
    <row r="78" spans="1:11" ht="15" customHeight="1">
      <c r="A78" s="167" t="s">
        <v>63</v>
      </c>
      <c r="B78" s="167"/>
      <c r="C78" s="8"/>
      <c r="D78" s="8"/>
      <c r="E78" s="74">
        <f aca="true" t="shared" si="9" ref="E78:K78">IF(E20=0,"-",IF(E7=0,"-",E20/E7)*100)</f>
        <v>3.189265095958803</v>
      </c>
      <c r="F78" s="60">
        <f t="shared" si="9"/>
        <v>2.825359050280875</v>
      </c>
      <c r="G78" s="74">
        <f t="shared" si="9"/>
        <v>3.897423508178557</v>
      </c>
      <c r="H78" s="60">
        <f t="shared" si="9"/>
        <v>5.461759509032725</v>
      </c>
      <c r="I78" s="60">
        <f t="shared" si="9"/>
        <v>8.366887856200938</v>
      </c>
      <c r="J78" s="60">
        <f t="shared" si="9"/>
        <v>11.706629055007054</v>
      </c>
      <c r="K78" s="60">
        <f t="shared" si="9"/>
        <v>8.654750705550327</v>
      </c>
    </row>
    <row r="79" spans="1:11" ht="15" customHeight="1">
      <c r="A79" s="167" t="s">
        <v>64</v>
      </c>
      <c r="B79" s="167"/>
      <c r="C79" s="9"/>
      <c r="D79" s="9"/>
      <c r="E79" s="74" t="s">
        <v>11</v>
      </c>
      <c r="F79" s="61" t="s">
        <v>11</v>
      </c>
      <c r="G79" s="74">
        <f>IF((G44=0),"-",(G24/((G44+H44)/2)*100))</f>
        <v>9.782065138487877</v>
      </c>
      <c r="H79" s="61" t="s">
        <v>11</v>
      </c>
      <c r="I79" s="61" t="s">
        <v>11</v>
      </c>
      <c r="J79" s="61">
        <f>IF((J44=0),"-",(J24/((J44+K44)/2)*100))</f>
        <v>38.2608695652174</v>
      </c>
      <c r="K79" s="61">
        <v>34.1</v>
      </c>
    </row>
    <row r="80" spans="1:11" ht="15" customHeight="1">
      <c r="A80" s="167" t="s">
        <v>65</v>
      </c>
      <c r="B80" s="167"/>
      <c r="C80" s="9"/>
      <c r="D80" s="9"/>
      <c r="E80" s="74" t="s">
        <v>11</v>
      </c>
      <c r="F80" s="61" t="s">
        <v>11</v>
      </c>
      <c r="G80" s="74">
        <f>IF((G44=0),"-",((G17+G18)/((G44+G45+G46+G48+H44+H45+H46+H48)/2)*100))</f>
        <v>9.432246881691201</v>
      </c>
      <c r="H80" s="61" t="s">
        <v>11</v>
      </c>
      <c r="I80" s="61" t="s">
        <v>11</v>
      </c>
      <c r="J80" s="61">
        <f>IF((J44=0),"-",((J17+J18)/((J44+J45+J46+J48+K44+K45+K46+K48)/2)*100))</f>
        <v>32.72810999276364</v>
      </c>
      <c r="K80" s="61">
        <v>21.8</v>
      </c>
    </row>
    <row r="81" spans="1:11" ht="15" customHeight="1">
      <c r="A81" s="167" t="s">
        <v>66</v>
      </c>
      <c r="B81" s="167"/>
      <c r="C81" s="8"/>
      <c r="D81" s="8"/>
      <c r="E81" s="78">
        <f aca="true" t="shared" si="10" ref="E81:J81">IF(E44=0,"-",((E44+E45)/E52*100))</f>
        <v>25.035293459877277</v>
      </c>
      <c r="F81" s="115">
        <f t="shared" si="10"/>
        <v>18.369469883941502</v>
      </c>
      <c r="G81" s="78">
        <f t="shared" si="10"/>
        <v>24.548751746426</v>
      </c>
      <c r="H81" s="109">
        <f t="shared" si="10"/>
        <v>17.669756595059145</v>
      </c>
      <c r="I81" s="109" t="s">
        <v>11</v>
      </c>
      <c r="J81" s="109">
        <f t="shared" si="10"/>
        <v>33.99209486166008</v>
      </c>
      <c r="K81" s="109">
        <f>IF(K44=0,"-",((K44+K45)/K52*100))</f>
        <v>29.49890177248812</v>
      </c>
    </row>
    <row r="82" spans="1:11" ht="15" customHeight="1">
      <c r="A82" s="167" t="s">
        <v>67</v>
      </c>
      <c r="B82" s="167"/>
      <c r="C82" s="8"/>
      <c r="D82" s="8"/>
      <c r="E82" s="76">
        <f aca="true" t="shared" si="11" ref="E82:J82">IF(E48=0,"-",(E48+E46-E40-E38-E34))</f>
        <v>71.778</v>
      </c>
      <c r="F82" s="117">
        <f t="shared" si="11"/>
        <v>78.4</v>
      </c>
      <c r="G82" s="76">
        <f t="shared" si="11"/>
        <v>74.17100000000002</v>
      </c>
      <c r="H82" s="39">
        <f t="shared" si="11"/>
        <v>80.71100000000001</v>
      </c>
      <c r="I82" s="39" t="str">
        <f t="shared" si="11"/>
        <v>-</v>
      </c>
      <c r="J82" s="39">
        <f t="shared" si="11"/>
        <v>26.400000000000002</v>
      </c>
      <c r="K82" s="39">
        <f>IF(K48=0,"-",(K48+K46-K40-K38-K34))</f>
        <v>30.300000000000004</v>
      </c>
    </row>
    <row r="83" spans="1:11" ht="15" customHeight="1">
      <c r="A83" s="167" t="s">
        <v>68</v>
      </c>
      <c r="B83" s="167"/>
      <c r="C83" s="3"/>
      <c r="D83" s="3"/>
      <c r="E83" s="74">
        <f aca="true" t="shared" si="12" ref="E83:J83">IF((E44=0),"-",((E48+E46)/(E44+E45)))</f>
        <v>2.217464128189381</v>
      </c>
      <c r="F83" s="113">
        <f t="shared" si="12"/>
        <v>3.1956473462136348</v>
      </c>
      <c r="G83" s="74">
        <f t="shared" si="12"/>
        <v>2.3308421960333434</v>
      </c>
      <c r="H83" s="2">
        <f t="shared" si="12"/>
        <v>3.3933678908863647</v>
      </c>
      <c r="I83" s="2" t="s">
        <v>11</v>
      </c>
      <c r="J83" s="2">
        <f t="shared" si="12"/>
        <v>0.9767441860465115</v>
      </c>
      <c r="K83" s="2">
        <f>IF((K44=0),"-",((K48+K46)/(K44+K45)))</f>
        <v>1.3206926406926407</v>
      </c>
    </row>
    <row r="84" spans="1:11" ht="15" customHeight="1">
      <c r="A84" s="165" t="s">
        <v>69</v>
      </c>
      <c r="B84" s="165"/>
      <c r="C84" s="26"/>
      <c r="D84" s="26"/>
      <c r="E84" s="77" t="s">
        <v>11</v>
      </c>
      <c r="F84" s="22" t="s">
        <v>11</v>
      </c>
      <c r="G84" s="77">
        <v>623</v>
      </c>
      <c r="H84" s="22">
        <v>641</v>
      </c>
      <c r="I84" s="22" t="s">
        <v>105</v>
      </c>
      <c r="J84" s="22">
        <v>527</v>
      </c>
      <c r="K84" s="22">
        <v>404</v>
      </c>
    </row>
    <row r="85" spans="1:11" ht="15" customHeight="1">
      <c r="A85" s="147" t="s">
        <v>104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</row>
    <row r="86" spans="1:11" ht="15">
      <c r="A86" s="148"/>
      <c r="B86" s="148"/>
      <c r="C86" s="148"/>
      <c r="D86" s="148"/>
      <c r="E86" s="149"/>
      <c r="F86" s="149"/>
      <c r="G86" s="149"/>
      <c r="H86" s="149"/>
      <c r="I86" s="149"/>
      <c r="J86" s="7"/>
      <c r="K86" s="148"/>
    </row>
    <row r="87" spans="1:11" ht="15">
      <c r="A87" s="148"/>
      <c r="B87" s="148"/>
      <c r="C87" s="148"/>
      <c r="D87" s="148"/>
      <c r="E87" s="149"/>
      <c r="F87" s="149"/>
      <c r="G87" s="149"/>
      <c r="H87" s="149"/>
      <c r="I87" s="149"/>
      <c r="J87" s="5"/>
      <c r="K87" s="148"/>
    </row>
    <row r="88" spans="1:11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</sheetData>
  <sheetProtection/>
  <mergeCells count="22">
    <mergeCell ref="A84:B84"/>
    <mergeCell ref="A78:B78"/>
    <mergeCell ref="A79:B79"/>
    <mergeCell ref="A81:B81"/>
    <mergeCell ref="A82:B82"/>
    <mergeCell ref="A80:B80"/>
    <mergeCell ref="A1:K1"/>
    <mergeCell ref="A58:B58"/>
    <mergeCell ref="A59:B59"/>
    <mergeCell ref="A60:B60"/>
    <mergeCell ref="A61:B61"/>
    <mergeCell ref="A83:B83"/>
    <mergeCell ref="A69:B69"/>
    <mergeCell ref="A71:B71"/>
    <mergeCell ref="A77:B77"/>
    <mergeCell ref="A62:B62"/>
    <mergeCell ref="A63:B63"/>
    <mergeCell ref="A64:B64"/>
    <mergeCell ref="A65:B65"/>
    <mergeCell ref="A66:B66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mgg</cp:lastModifiedBy>
  <cp:lastPrinted>2010-05-05T07:58:02Z</cp:lastPrinted>
  <dcterms:created xsi:type="dcterms:W3CDTF">2009-05-12T14:09:20Z</dcterms:created>
  <dcterms:modified xsi:type="dcterms:W3CDTF">2010-05-07T08:07:46Z</dcterms:modified>
  <cp:category/>
  <cp:version/>
  <cp:contentType/>
  <cp:contentStatus/>
</cp:coreProperties>
</file>